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tabRatio="807" activeTab="0"/>
  </bookViews>
  <sheets>
    <sheet name="A6-1" sheetId="1" r:id="rId1"/>
    <sheet name="A6-2" sheetId="2" r:id="rId2"/>
    <sheet name="A6-3" sheetId="3" r:id="rId3"/>
    <sheet name="A6-4" sheetId="4" r:id="rId4"/>
    <sheet name="A6-5" sheetId="5" r:id="rId5"/>
    <sheet name="A6-6" sheetId="6" r:id="rId6"/>
    <sheet name="A6-7" sheetId="7" r:id="rId7"/>
    <sheet name="A6-8" sheetId="8" r:id="rId8"/>
    <sheet name="A6-9" sheetId="9" r:id="rId9"/>
    <sheet name="A6-10" sheetId="10" r:id="rId10"/>
  </sheets>
  <definedNames>
    <definedName name="_xlnm.Print_Area" localSheetId="0">'A6-1'!$A$1:$D$45</definedName>
    <definedName name="_xlnm.Print_Area" localSheetId="9">'A6-10'!$A$1:$D$22</definedName>
    <definedName name="_xlnm.Print_Area" localSheetId="1">'A6-2'!$A$1:$J$23</definedName>
    <definedName name="_xlnm.Print_Area" localSheetId="2">'A6-3'!$A$1:$J$15</definedName>
    <definedName name="_xlnm.Print_Area" localSheetId="3">'A6-4'!$A$1:$E$18</definedName>
    <definedName name="_xlnm.Print_Area" localSheetId="4">'A6-5'!$A$1:$M$40</definedName>
    <definedName name="_xlnm.Print_Area" localSheetId="5">'A6-6'!$A$1:$P$14</definedName>
    <definedName name="_xlnm.Print_Area" localSheetId="6">'A6-7'!$A$1:$D$28</definedName>
    <definedName name="_xlnm.Print_Area" localSheetId="7">'A6-8'!$A$1:$G$16</definedName>
    <definedName name="_xlnm.Print_Area" localSheetId="8">'A6-9'!$A$1:$J$14</definedName>
  </definedNames>
  <calcPr fullCalcOnLoad="1"/>
</workbook>
</file>

<file path=xl/sharedStrings.xml><?xml version="1.0" encoding="utf-8"?>
<sst xmlns="http://schemas.openxmlformats.org/spreadsheetml/2006/main" count="1561" uniqueCount="361">
  <si>
    <t>Carrier</t>
  </si>
  <si>
    <t>Percent</t>
  </si>
  <si>
    <t>United States Postal Service:</t>
  </si>
  <si>
    <t>First-Class and Priority</t>
  </si>
  <si>
    <t>15.4</t>
  </si>
  <si>
    <t>Express Mail</t>
  </si>
  <si>
    <t>0.7</t>
  </si>
  <si>
    <t>Third-Class Single Piece</t>
  </si>
  <si>
    <t>2.3</t>
  </si>
  <si>
    <t>25.1</t>
  </si>
  <si>
    <t>-</t>
  </si>
  <si>
    <t>Parcel Post - Total</t>
  </si>
  <si>
    <t>4.9</t>
  </si>
  <si>
    <t>3.1</t>
  </si>
  <si>
    <t>Bound Printed Matter - Total</t>
  </si>
  <si>
    <t>8.9</t>
  </si>
  <si>
    <t>2.9</t>
  </si>
  <si>
    <t>6.0</t>
  </si>
  <si>
    <t>Special Standard Mail</t>
  </si>
  <si>
    <t>9.7</t>
  </si>
  <si>
    <t>5.0</t>
  </si>
  <si>
    <t>Library Rate</t>
  </si>
  <si>
    <t>0.1</t>
  </si>
  <si>
    <t>0.4</t>
  </si>
  <si>
    <t>Other/Can't classify</t>
  </si>
  <si>
    <t>1.1</t>
  </si>
  <si>
    <t>No answer</t>
  </si>
  <si>
    <t>3.4</t>
  </si>
  <si>
    <t xml:space="preserve">   Total USPS</t>
  </si>
  <si>
    <t>71.7</t>
  </si>
  <si>
    <t>Other Carriers:</t>
  </si>
  <si>
    <t>United Parcel Service -- Next Day Air</t>
  </si>
  <si>
    <t>1.6</t>
  </si>
  <si>
    <t>United Parcel Service -- Second Day Air</t>
  </si>
  <si>
    <t>0.9</t>
  </si>
  <si>
    <t>0.5</t>
  </si>
  <si>
    <t>21.1</t>
  </si>
  <si>
    <t>Federal Express</t>
  </si>
  <si>
    <t>0.3</t>
  </si>
  <si>
    <t>2.8</t>
  </si>
  <si>
    <t>Emery</t>
  </si>
  <si>
    <t>0.0</t>
  </si>
  <si>
    <t>0.2</t>
  </si>
  <si>
    <t>Roadway</t>
  </si>
  <si>
    <t>Other</t>
  </si>
  <si>
    <t>Don't know/no answer</t>
  </si>
  <si>
    <t xml:space="preserve">   Total </t>
  </si>
  <si>
    <t>100.0</t>
  </si>
  <si>
    <t xml:space="preserve">   Total Packages Per Household</t>
  </si>
  <si>
    <t>Mail Class</t>
  </si>
  <si>
    <t>Business</t>
  </si>
  <si>
    <t>Friend/Relative</t>
  </si>
  <si>
    <t>43.6</t>
  </si>
  <si>
    <t>53.6</t>
  </si>
  <si>
    <t>10.8</t>
  </si>
  <si>
    <t>52.0</t>
  </si>
  <si>
    <t>27.2</t>
  </si>
  <si>
    <t>94.8</t>
  </si>
  <si>
    <t>2.2</t>
  </si>
  <si>
    <t>8.7</t>
  </si>
  <si>
    <t>63.1</t>
  </si>
  <si>
    <t>36.9</t>
  </si>
  <si>
    <t>11.5</t>
  </si>
  <si>
    <t>98.6</t>
  </si>
  <si>
    <t>1.4</t>
  </si>
  <si>
    <t>2.4</t>
  </si>
  <si>
    <t>98.5</t>
  </si>
  <si>
    <t>5.1</t>
  </si>
  <si>
    <t>Percent of Total</t>
  </si>
  <si>
    <t>Book</t>
  </si>
  <si>
    <t>15.9</t>
  </si>
  <si>
    <t>89.6</t>
  </si>
  <si>
    <t>10.0</t>
  </si>
  <si>
    <t>Record, tape or CD</t>
  </si>
  <si>
    <t>6.7</t>
  </si>
  <si>
    <t>7.6</t>
  </si>
  <si>
    <t>87.3</t>
  </si>
  <si>
    <t>8.0</t>
  </si>
  <si>
    <t>Item from a friend or relative</t>
  </si>
  <si>
    <t xml:space="preserve">16.7 </t>
  </si>
  <si>
    <t>69.0</t>
  </si>
  <si>
    <t>23.2</t>
  </si>
  <si>
    <t>Order from catalog</t>
  </si>
  <si>
    <t>19.1</t>
  </si>
  <si>
    <t>47.1</t>
  </si>
  <si>
    <t>56.9</t>
  </si>
  <si>
    <t>4.0</t>
  </si>
  <si>
    <t>43.5</t>
  </si>
  <si>
    <t>55.0</t>
  </si>
  <si>
    <t>18.2</t>
  </si>
  <si>
    <t>67.5</t>
  </si>
  <si>
    <t>30.4</t>
  </si>
  <si>
    <t>9.1</t>
  </si>
  <si>
    <t>Special Handling</t>
  </si>
  <si>
    <t>3.0</t>
  </si>
  <si>
    <t>1.3</t>
  </si>
  <si>
    <t>Certified</t>
  </si>
  <si>
    <t>Registered</t>
  </si>
  <si>
    <t>Insurance</t>
  </si>
  <si>
    <t>3.2</t>
  </si>
  <si>
    <t>C.O.D.</t>
  </si>
  <si>
    <t>2.5</t>
  </si>
  <si>
    <t xml:space="preserve">  Total</t>
  </si>
  <si>
    <t>Postal Service</t>
  </si>
  <si>
    <t>68.9</t>
  </si>
  <si>
    <t>71.1</t>
  </si>
  <si>
    <t>74.8</t>
  </si>
  <si>
    <t>79.9</t>
  </si>
  <si>
    <t>UPS</t>
  </si>
  <si>
    <t>20.8</t>
  </si>
  <si>
    <t>23.8</t>
  </si>
  <si>
    <t>18.3</t>
  </si>
  <si>
    <t>Don't know/No answer</t>
  </si>
  <si>
    <t>10.2</t>
  </si>
  <si>
    <t>1.8</t>
  </si>
  <si>
    <t>0.14</t>
  </si>
  <si>
    <t>0.12</t>
  </si>
  <si>
    <t>0.15</t>
  </si>
  <si>
    <t xml:space="preserve">   Per Week</t>
  </si>
  <si>
    <t xml:space="preserve">$20K - $24.9K </t>
  </si>
  <si>
    <t>$25K - $29.9K</t>
  </si>
  <si>
    <t>$30K - $34.9K</t>
  </si>
  <si>
    <t>$35K - $49.9K</t>
  </si>
  <si>
    <t>75.4</t>
  </si>
  <si>
    <t>63.3</t>
  </si>
  <si>
    <t>82.1</t>
  </si>
  <si>
    <t>73.0</t>
  </si>
  <si>
    <t>17.8</t>
  </si>
  <si>
    <t>31.2</t>
  </si>
  <si>
    <t>15.3</t>
  </si>
  <si>
    <t>24.4</t>
  </si>
  <si>
    <t>3.3</t>
  </si>
  <si>
    <t>3.6</t>
  </si>
  <si>
    <t>2.1</t>
  </si>
  <si>
    <t>0.24</t>
  </si>
  <si>
    <t>0.34</t>
  </si>
  <si>
    <t>0.31</t>
  </si>
  <si>
    <t>0.39</t>
  </si>
  <si>
    <t>$50K - $64.9K</t>
  </si>
  <si>
    <t>Over $65K</t>
  </si>
  <si>
    <t>66.7</t>
  </si>
  <si>
    <t>62.3</t>
  </si>
  <si>
    <t>28.4</t>
  </si>
  <si>
    <t>31.1</t>
  </si>
  <si>
    <t>3.5</t>
  </si>
  <si>
    <t>5.3</t>
  </si>
  <si>
    <t xml:space="preserve">   Total Packages Per Household </t>
  </si>
  <si>
    <t>Northeast</t>
  </si>
  <si>
    <t>East</t>
  </si>
  <si>
    <t>South</t>
  </si>
  <si>
    <t>Central</t>
  </si>
  <si>
    <t>West</t>
  </si>
  <si>
    <t>70.1</t>
  </si>
  <si>
    <t>75.7</t>
  </si>
  <si>
    <t>75.1</t>
  </si>
  <si>
    <t>72.7</t>
  </si>
  <si>
    <t>26.9</t>
  </si>
  <si>
    <t>25.6</t>
  </si>
  <si>
    <t>22.6</t>
  </si>
  <si>
    <t>22.9</t>
  </si>
  <si>
    <t>7.8</t>
  </si>
  <si>
    <t>2.7</t>
  </si>
  <si>
    <t>0.6</t>
  </si>
  <si>
    <t>39.0</t>
  </si>
  <si>
    <t>16.5</t>
  </si>
  <si>
    <t>13.5</t>
  </si>
  <si>
    <t>International</t>
  </si>
  <si>
    <t>81.7</t>
  </si>
  <si>
    <t>1987</t>
  </si>
  <si>
    <t>26.5</t>
  </si>
  <si>
    <t>73.5</t>
  </si>
  <si>
    <t>18.7</t>
  </si>
  <si>
    <t>81.3</t>
  </si>
  <si>
    <t>43.1</t>
  </si>
  <si>
    <t>3.8</t>
  </si>
  <si>
    <t>90.9</t>
  </si>
  <si>
    <t>78.6</t>
  </si>
  <si>
    <t>80.0</t>
  </si>
  <si>
    <t>20.0</t>
  </si>
  <si>
    <t xml:space="preserve">   Total Packages Per Household Per Week</t>
  </si>
  <si>
    <t>0.04</t>
  </si>
  <si>
    <t>0.08</t>
  </si>
  <si>
    <t xml:space="preserve">Local </t>
  </si>
  <si>
    <t>Less than 51 miles</t>
  </si>
  <si>
    <t>51 - 150 Miles</t>
  </si>
  <si>
    <t>9.8</t>
  </si>
  <si>
    <t>151 - 300 Miles</t>
  </si>
  <si>
    <t>301 - 600 Miles</t>
  </si>
  <si>
    <t>16.8</t>
  </si>
  <si>
    <t>601 - 1000 Miles</t>
  </si>
  <si>
    <t>1001 - 1400 Miles</t>
  </si>
  <si>
    <t>1400 - 1800 Miles</t>
  </si>
  <si>
    <t>Greater than 1800 miles</t>
  </si>
  <si>
    <t>Out of United States</t>
  </si>
  <si>
    <t>5.8</t>
  </si>
  <si>
    <t>Other/ Unknown</t>
  </si>
  <si>
    <t xml:space="preserve">   Total</t>
  </si>
  <si>
    <t>N/A</t>
  </si>
  <si>
    <t xml:space="preserve">   Total Other Carriers</t>
  </si>
  <si>
    <t>United Parcel Service Total</t>
  </si>
  <si>
    <t>Other mail order</t>
  </si>
  <si>
    <r>
      <t xml:space="preserve">Other/Unknown </t>
    </r>
    <r>
      <rPr>
        <sz val="10"/>
        <rFont val="Wingdings"/>
        <family val="0"/>
      </rPr>
      <t>‚</t>
    </r>
  </si>
  <si>
    <t>First Class/Priority</t>
  </si>
  <si>
    <t>Standard Mail Total</t>
  </si>
  <si>
    <t>Standard Mail - Total</t>
  </si>
  <si>
    <t>United Parcel Service -- 3 Day Select/Ground</t>
  </si>
  <si>
    <t>DHL/Airborne</t>
  </si>
  <si>
    <r>
      <t xml:space="preserve">1 </t>
    </r>
    <r>
      <rPr>
        <sz val="10"/>
        <rFont val="Futura Lt BT"/>
        <family val="2"/>
      </rPr>
      <t xml:space="preserve">Special Standard Mail includes Media Mail. </t>
    </r>
  </si>
  <si>
    <r>
      <t>Special Standard Mail</t>
    </r>
    <r>
      <rPr>
        <vertAlign val="superscript"/>
        <sz val="10"/>
        <rFont val="Futura Lt BT"/>
        <family val="2"/>
      </rPr>
      <t xml:space="preserve"> 1</t>
    </r>
  </si>
  <si>
    <t>Order from store</t>
  </si>
  <si>
    <t>Percent Sent Via Postal Service</t>
  </si>
  <si>
    <t>Percent Sent Via UPS</t>
  </si>
  <si>
    <r>
      <t>Content</t>
    </r>
    <r>
      <rPr>
        <vertAlign val="superscript"/>
        <sz val="10"/>
        <rFont val="Futura Md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</si>
  <si>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Packages can contain more than one type of content.</t>
    </r>
  </si>
  <si>
    <r>
      <t>Special Delivery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</si>
  <si>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 xml:space="preserve">Changed to Delivery Confirmation in PFY 2001. </t>
    </r>
  </si>
  <si>
    <r>
      <t>Special Services</t>
    </r>
    <r>
      <rPr>
        <vertAlign val="superscript"/>
        <sz val="10"/>
        <rFont val="Futura Md BT"/>
        <family val="2"/>
      </rPr>
      <t xml:space="preserve"> 2</t>
    </r>
  </si>
  <si>
    <r>
      <t xml:space="preserve">2 </t>
    </r>
    <r>
      <rPr>
        <sz val="10"/>
        <rFont val="Futura Lt BT"/>
        <family val="2"/>
      </rPr>
      <t>Does Not Include Expedited Mail.</t>
    </r>
  </si>
  <si>
    <t>Under $7K</t>
  </si>
  <si>
    <t>$7K - $9.9K</t>
  </si>
  <si>
    <t>$10K - $14.9K</t>
  </si>
  <si>
    <t>$15K - $19.9K</t>
  </si>
  <si>
    <t>Note: Totals may not sum to 100 due to rounding.</t>
  </si>
  <si>
    <r>
      <t xml:space="preserve">Special Standard </t>
    </r>
    <r>
      <rPr>
        <vertAlign val="superscript"/>
        <sz val="10"/>
        <rFont val="Futura Lt BT"/>
        <family val="2"/>
      </rPr>
      <t>1</t>
    </r>
  </si>
  <si>
    <t>Special Standard</t>
  </si>
  <si>
    <t>Parcel Post</t>
  </si>
  <si>
    <r>
      <t>Bulk Rate</t>
    </r>
    <r>
      <rPr>
        <vertAlign val="superscript"/>
        <sz val="10"/>
        <rFont val="Arial"/>
        <family val="2"/>
      </rPr>
      <t xml:space="preserve"> 1</t>
    </r>
  </si>
  <si>
    <t>Under $25K</t>
  </si>
  <si>
    <t>$25K - $49.9</t>
  </si>
  <si>
    <t>$50K+</t>
  </si>
  <si>
    <r>
      <t>Distance</t>
    </r>
    <r>
      <rPr>
        <vertAlign val="superscript"/>
        <sz val="10"/>
        <rFont val="Futura Md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</si>
  <si>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Does Not Include Expedited Mail.</t>
    </r>
  </si>
  <si>
    <t>DELIVERY</t>
  </si>
  <si>
    <t>_NAME_</t>
  </si>
  <si>
    <t>_LABEL_</t>
  </si>
  <si>
    <t>COL1</t>
  </si>
  <si>
    <t>COL2</t>
  </si>
  <si>
    <t>PCT_COL</t>
  </si>
  <si>
    <t>Percent of Column Frequency</t>
  </si>
  <si>
    <t>FIRST CLASS/PRIORITY</t>
  </si>
  <si>
    <t>EXPRESS</t>
  </si>
  <si>
    <t>DHL/AIRBORNE</t>
  </si>
  <si>
    <t>OTHER</t>
  </si>
  <si>
    <t>MEAN</t>
  </si>
  <si>
    <t>Standard Mail Regular</t>
  </si>
  <si>
    <t>Standard Mail Regular Enhanced Carrier Route</t>
  </si>
  <si>
    <t>Standard Mail Regular Not Flat-Machinable</t>
  </si>
  <si>
    <t>Standard Mail Nonprofit</t>
  </si>
  <si>
    <t>Standard Mail Nonprofit Enhanced Carrier Route</t>
  </si>
  <si>
    <t>Standard Mail Nonprofit Not Flat-Machinable</t>
  </si>
  <si>
    <t>Non-DBMC Parcel Post</t>
  </si>
  <si>
    <t>DBMC Parcel Post</t>
  </si>
  <si>
    <t>Single Piece Bound Printed Matter</t>
  </si>
  <si>
    <t>Bulk Rate Bound Printed Matter</t>
  </si>
  <si>
    <t>Total USPS</t>
  </si>
  <si>
    <t>Total Other Carriers</t>
  </si>
  <si>
    <t xml:space="preserve">Total </t>
  </si>
  <si>
    <t>Total Packages Per Household</t>
  </si>
  <si>
    <t>Special Standard Mail 1</t>
  </si>
  <si>
    <t>Standard Mail - Regular</t>
  </si>
  <si>
    <t>Standard Mail - Enhanced</t>
  </si>
  <si>
    <t>Standard Mail - Not Flat-Machinable</t>
  </si>
  <si>
    <t>Standard Mail - Nonprofit</t>
  </si>
  <si>
    <t>Standard Mail - Nonprofit Enhanced</t>
  </si>
  <si>
    <t>Standard Mail - NP Not Flat-Machinable</t>
  </si>
  <si>
    <t>A62COL</t>
  </si>
  <si>
    <t>A62ROW</t>
  </si>
  <si>
    <t>BUSINESS</t>
  </si>
  <si>
    <t>PCT_ROW</t>
  </si>
  <si>
    <t>Percent of Row Frequency</t>
  </si>
  <si>
    <t>FRIEND/RELATIVE</t>
  </si>
  <si>
    <t>OTHER/UNKNOWN</t>
  </si>
  <si>
    <t>Bound Printed Matter</t>
  </si>
  <si>
    <t>YEAR</t>
  </si>
  <si>
    <t>COL6</t>
  </si>
  <si>
    <t>BOOK1</t>
  </si>
  <si>
    <t>RECORD1</t>
  </si>
  <si>
    <t>FRIEND1</t>
  </si>
  <si>
    <t>CATALOG1</t>
  </si>
  <si>
    <t>STORE1</t>
  </si>
  <si>
    <t>MAILORDER1</t>
  </si>
  <si>
    <t>BOOK2</t>
  </si>
  <si>
    <t>RECORD2</t>
  </si>
  <si>
    <t>FRIEND2</t>
  </si>
  <si>
    <t>CATALOG2</t>
  </si>
  <si>
    <t>STORE2</t>
  </si>
  <si>
    <t>MAILORDER2</t>
  </si>
  <si>
    <t>BOOK3</t>
  </si>
  <si>
    <t>RECORD3</t>
  </si>
  <si>
    <t>FRIEND3</t>
  </si>
  <si>
    <t>CATALOG3</t>
  </si>
  <si>
    <t>STORE3</t>
  </si>
  <si>
    <t>MAILORDER3</t>
  </si>
  <si>
    <t>SPECHAND</t>
  </si>
  <si>
    <t>SPECDELIV</t>
  </si>
  <si>
    <t>CERT</t>
  </si>
  <si>
    <t>REGIST</t>
  </si>
  <si>
    <t>INSURANCE</t>
  </si>
  <si>
    <t>COD</t>
  </si>
  <si>
    <t>INCOM</t>
  </si>
  <si>
    <t>A65ROW</t>
  </si>
  <si>
    <t>Under*7K</t>
  </si>
  <si>
    <t>COUNT</t>
  </si>
  <si>
    <t>Frequency Count</t>
  </si>
  <si>
    <t>$7-*9.9K</t>
  </si>
  <si>
    <t>$10-*14.9K</t>
  </si>
  <si>
    <t>$15-*19.9K</t>
  </si>
  <si>
    <t>$20-*24.9K</t>
  </si>
  <si>
    <t>$25-*34.9K</t>
  </si>
  <si>
    <t>$35-*49.9K</t>
  </si>
  <si>
    <t>$50-*64.9K</t>
  </si>
  <si>
    <t>$65+</t>
  </si>
  <si>
    <t>DK/RF</t>
  </si>
  <si>
    <t>STFIP</t>
  </si>
  <si>
    <t>SOUTH</t>
  </si>
  <si>
    <t>WEST</t>
  </si>
  <si>
    <t>CENTRAL</t>
  </si>
  <si>
    <t>NORTHEAST</t>
  </si>
  <si>
    <t>EAST</t>
  </si>
  <si>
    <t>Other Carrier</t>
  </si>
  <si>
    <t>A67ROW</t>
  </si>
  <si>
    <t>PARCEL POST</t>
  </si>
  <si>
    <t>SPECIAL STANDARD 1</t>
  </si>
  <si>
    <t>INTERNATIONAL</t>
  </si>
  <si>
    <t>Express</t>
  </si>
  <si>
    <t>A68COL</t>
  </si>
  <si>
    <t>A68ROW</t>
  </si>
  <si>
    <t>BOUND PRINTED</t>
  </si>
  <si>
    <t>SPECIAL STANDARD</t>
  </si>
  <si>
    <t>A69ROW</t>
  </si>
  <si>
    <t>UNDER $25K</t>
  </si>
  <si>
    <t>POSTAL SERVICE</t>
  </si>
  <si>
    <t>$25K - $49.9K</t>
  </si>
  <si>
    <t>GRS_D</t>
  </si>
  <si>
    <t>Local</t>
  </si>
  <si>
    <t>50 miles or less</t>
  </si>
  <si>
    <t>51 to 150 miles</t>
  </si>
  <si>
    <t>151 to 300 miles</t>
  </si>
  <si>
    <t>301 to 600 miles</t>
  </si>
  <si>
    <t>601 to 1,000 miles</t>
  </si>
  <si>
    <t>1,001 to 1,400 miles</t>
  </si>
  <si>
    <t>1,400 to 1,800 miles</t>
  </si>
  <si>
    <t>More than 1,800 miles</t>
  </si>
  <si>
    <t>Out of the US</t>
  </si>
  <si>
    <t>Other/Don't know</t>
  </si>
  <si>
    <t>2009</t>
  </si>
  <si>
    <t>2008</t>
  </si>
  <si>
    <t>Table A6-1
Packages and Expedited Received - by Delivery Company
(Percentage of Pieces Received by Households)
Postal Fiscal Years 1987, 2009 and 2010
(Diary Data)</t>
  </si>
  <si>
    <t>2010</t>
  </si>
  <si>
    <t>Table A6-2
Packages and Expedited Received - Packages Delivered by the Postal Service by Class and Sender
(Percentage of Pieces by Class)
Postal Fiscal Years 1987, 2009 and 2010
(Diary Data)</t>
  </si>
  <si>
    <t>Table A6-3
Packages and Expedited Received - Sender/Content by Carrier
Postal Fiscal Years 1987, 2009 and 2010
(Diary Data)</t>
  </si>
  <si>
    <t>Table A6-4
Packages Received - by Special Services
(Percentage of Packages Delivered by the Postal Service)
Postal Fiscal Years 1987, 2009 and 2010
(Diary Data)</t>
  </si>
  <si>
    <t>Table A6-5
Packages and Expedited Received - Carrier by Income
(Percentage of Pieces)
Postal Fiscal Years 1987, 2009 and 2010
(Diary and Recruitment Data)</t>
  </si>
  <si>
    <t xml:space="preserve">Note: 2009 and 2010 Estimates for Income Levels $25K-$29.9K are identical to those in $30K-$34.9K since categories used to collect data only included $25K-$34.9K. </t>
  </si>
  <si>
    <t>Table A6-6
Packages and Expedited Received - Carrier by Postal Region
(Percentage of Pieces)
Postal Fiscal Years 1987, 2009and 2010
(Diary Data)</t>
  </si>
  <si>
    <t>Table A6-7
Packages and Expedited Sent by Delivery Company
(Percentage of Pieces by Class and Carrier)
Postal Fiscal Years 1987, 2009 and 2010
(Diary Data)</t>
  </si>
  <si>
    <r>
      <t xml:space="preserve">1 </t>
    </r>
    <r>
      <rPr>
        <sz val="10"/>
        <rFont val="Futura Lt BT"/>
        <family val="2"/>
      </rPr>
      <t xml:space="preserve">Special Standard includes Media Mail in 2009 and 2010. </t>
    </r>
  </si>
  <si>
    <t>Table A6-8
Packges and Expedited Sent Via the Postal Service by Class and Recipient
(Percentage of Pieces)
Postal Fiscal Years 1987, 2009 and 2010
(Diary Data)</t>
  </si>
  <si>
    <r>
      <t xml:space="preserve">1 </t>
    </r>
    <r>
      <rPr>
        <sz val="10"/>
        <rFont val="Futura Lt BT"/>
        <family val="2"/>
      </rPr>
      <t>Collected in 2009 and 2010 as "Bound Printed Matter".</t>
    </r>
  </si>
  <si>
    <t>Table A6-9
Packages and Expedited Sent -- Choice of Carrier by Income
(Percentage of Pieces)
Postal Fiscal Years 1987, 2009 and 2010
(Diary Data)</t>
  </si>
  <si>
    <t>Table A6-10
Packages Sent by Distance
(Percentage of Packages Sent by Households)
Postal Fiscal Years 1987, 2009 and 2010
(Diary Data)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</si>
</sst>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"/>
  </numFmts>
  <fonts count="8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sz val="10"/>
      <name val="Wingdings"/>
      <family val="0"/>
    </font>
    <font>
      <b/>
      <sz val="10"/>
      <name val="Futura Md BT"/>
      <family val="2"/>
    </font>
    <font>
      <vertAlign val="superscript"/>
      <sz val="10"/>
      <name val="Futura Lt BT"/>
      <family val="2"/>
    </font>
    <font>
      <vertAlign val="superscript"/>
      <sz val="10"/>
      <name val="Futura Md BT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19" applyNumberFormat="1" applyAlignment="1">
      <alignment vertical="center" wrapText="1"/>
      <protection/>
    </xf>
    <xf numFmtId="0" fontId="0" fillId="0" borderId="0" xfId="19" applyAlignment="1">
      <alignment vertical="center" wrapText="1"/>
      <protection/>
    </xf>
    <xf numFmtId="49" fontId="1" fillId="2" borderId="1" xfId="19" applyNumberFormat="1" applyFont="1" applyFill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0" fillId="0" borderId="0" xfId="19" applyNumberFormat="1" applyAlignment="1">
      <alignment horizontal="center" vertical="center" wrapText="1"/>
      <protection/>
    </xf>
    <xf numFmtId="49" fontId="3" fillId="0" borderId="0" xfId="19" applyNumberFormat="1" applyFont="1" applyAlignment="1">
      <alignment vertical="center" wrapText="1"/>
      <protection/>
    </xf>
    <xf numFmtId="0" fontId="3" fillId="0" borderId="0" xfId="19" applyFont="1" applyAlignment="1">
      <alignment vertical="center" wrapText="1"/>
      <protection/>
    </xf>
    <xf numFmtId="0" fontId="0" fillId="0" borderId="0" xfId="19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2" fillId="0" borderId="1" xfId="19" applyNumberFormat="1" applyFont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49" fontId="0" fillId="0" borderId="0" xfId="19" applyNumberFormat="1" applyFont="1" applyAlignment="1">
      <alignment horizontal="left"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2" fillId="0" borderId="1" xfId="19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vertical="center"/>
    </xf>
    <xf numFmtId="49" fontId="5" fillId="0" borderId="0" xfId="19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indent="1"/>
    </xf>
    <xf numFmtId="49" fontId="2" fillId="0" borderId="3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left" vertical="center" indent="1"/>
    </xf>
    <xf numFmtId="0" fontId="0" fillId="0" borderId="0" xfId="0" applyFill="1" applyAlignment="1">
      <alignment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19" applyFont="1" applyFill="1" applyAlignment="1">
      <alignment horizontal="center" vertical="center" wrapText="1"/>
      <protection/>
    </xf>
    <xf numFmtId="49" fontId="1" fillId="2" borderId="8" xfId="19" applyNumberFormat="1" applyFont="1" applyFill="1" applyBorder="1" applyAlignment="1">
      <alignment horizontal="center" vertical="center" wrapText="1"/>
      <protection/>
    </xf>
    <xf numFmtId="49" fontId="1" fillId="2" borderId="9" xfId="19" applyNumberFormat="1" applyFont="1" applyFill="1" applyBorder="1" applyAlignment="1">
      <alignment horizontal="center" vertical="center" wrapText="1"/>
      <protection/>
    </xf>
    <xf numFmtId="49" fontId="1" fillId="2" borderId="10" xfId="19" applyNumberFormat="1" applyFont="1" applyFill="1" applyBorder="1" applyAlignment="1">
      <alignment horizontal="center" vertical="center" wrapText="1"/>
      <protection/>
    </xf>
    <xf numFmtId="49" fontId="1" fillId="2" borderId="7" xfId="19" applyNumberFormat="1" applyFont="1" applyFill="1" applyBorder="1" applyAlignment="1">
      <alignment horizontal="center" vertical="center" wrapText="1"/>
      <protection/>
    </xf>
    <xf numFmtId="49" fontId="1" fillId="2" borderId="11" xfId="19" applyNumberFormat="1" applyFont="1" applyFill="1" applyBorder="1" applyAlignment="1">
      <alignment horizontal="center" vertical="center" wrapText="1"/>
      <protection/>
    </xf>
    <xf numFmtId="49" fontId="1" fillId="2" borderId="12" xfId="19" applyNumberFormat="1" applyFont="1" applyFill="1" applyBorder="1" applyAlignment="1">
      <alignment horizontal="center" vertical="center" wrapText="1"/>
      <protection/>
    </xf>
    <xf numFmtId="49" fontId="0" fillId="2" borderId="9" xfId="19" applyNumberFormat="1" applyFill="1" applyBorder="1" applyAlignment="1">
      <alignment horizontal="center" vertical="center" wrapText="1"/>
      <protection/>
    </xf>
    <xf numFmtId="49" fontId="0" fillId="2" borderId="10" xfId="19" applyNumberFormat="1" applyFill="1" applyBorder="1" applyAlignment="1">
      <alignment horizontal="center" vertical="center" wrapText="1"/>
      <protection/>
    </xf>
    <xf numFmtId="49" fontId="0" fillId="2" borderId="7" xfId="19" applyNumberFormat="1" applyFill="1" applyBorder="1" applyAlignment="1">
      <alignment horizontal="center" vertical="center" wrapText="1"/>
      <protection/>
    </xf>
    <xf numFmtId="49" fontId="0" fillId="2" borderId="11" xfId="19" applyNumberFormat="1" applyFill="1" applyBorder="1" applyAlignment="1">
      <alignment horizontal="center" vertical="center" wrapText="1"/>
      <protection/>
    </xf>
    <xf numFmtId="49" fontId="0" fillId="2" borderId="12" xfId="19" applyNumberFormat="1" applyFill="1" applyBorder="1" applyAlignment="1">
      <alignment horizontal="center" vertical="center" wrapText="1"/>
      <protection/>
    </xf>
    <xf numFmtId="49" fontId="1" fillId="2" borderId="2" xfId="19" applyNumberFormat="1" applyFont="1" applyFill="1" applyBorder="1" applyAlignment="1">
      <alignment horizontal="center" vertical="center" wrapText="1"/>
      <protection/>
    </xf>
    <xf numFmtId="49" fontId="1" fillId="2" borderId="13" xfId="19" applyNumberFormat="1" applyFont="1" applyFill="1" applyBorder="1" applyAlignment="1">
      <alignment horizontal="center" vertical="center" wrapText="1"/>
      <protection/>
    </xf>
    <xf numFmtId="49" fontId="1" fillId="2" borderId="6" xfId="1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6-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F1" sqref="F1:L16384"/>
    </sheetView>
  </sheetViews>
  <sheetFormatPr defaultColWidth="9.140625" defaultRowHeight="15" customHeight="1"/>
  <cols>
    <col min="1" max="1" width="41.421875" style="2" customWidth="1"/>
    <col min="2" max="5" width="9.140625" style="2" customWidth="1"/>
    <col min="6" max="6" width="0" style="2" hidden="1" customWidth="1"/>
    <col min="7" max="11" width="0" style="78" hidden="1" customWidth="1"/>
    <col min="12" max="12" width="0" style="2" hidden="1" customWidth="1"/>
    <col min="13" max="16384" width="9.140625" style="2" customWidth="1"/>
  </cols>
  <sheetData>
    <row r="1" spans="1:11" ht="15" customHeight="1">
      <c r="A1" s="81" t="s">
        <v>347</v>
      </c>
      <c r="B1" s="81"/>
      <c r="C1" s="81"/>
      <c r="D1" s="81"/>
      <c r="G1" s="78" t="s">
        <v>232</v>
      </c>
      <c r="H1" s="78" t="s">
        <v>233</v>
      </c>
      <c r="I1" s="78" t="s">
        <v>234</v>
      </c>
      <c r="J1" s="78" t="s">
        <v>235</v>
      </c>
      <c r="K1" s="78" t="s">
        <v>236</v>
      </c>
    </row>
    <row r="2" spans="1:9" ht="15" customHeight="1">
      <c r="A2" s="81"/>
      <c r="B2" s="81"/>
      <c r="C2" s="81"/>
      <c r="D2" s="81"/>
      <c r="H2" s="78" t="s">
        <v>237</v>
      </c>
      <c r="I2" s="78" t="s">
        <v>238</v>
      </c>
    </row>
    <row r="3" spans="1:11" ht="15" customHeight="1">
      <c r="A3" s="81"/>
      <c r="B3" s="81"/>
      <c r="C3" s="81"/>
      <c r="D3" s="81"/>
      <c r="G3" s="78" t="s">
        <v>3</v>
      </c>
      <c r="H3" s="78" t="s">
        <v>237</v>
      </c>
      <c r="I3" s="78" t="s">
        <v>238</v>
      </c>
      <c r="J3" s="78">
        <v>32.07782759</v>
      </c>
      <c r="K3" s="78">
        <v>31.472928034</v>
      </c>
    </row>
    <row r="4" spans="1:11" ht="15" customHeight="1">
      <c r="A4" s="81"/>
      <c r="B4" s="81"/>
      <c r="C4" s="81"/>
      <c r="D4" s="81"/>
      <c r="G4" s="78" t="s">
        <v>5</v>
      </c>
      <c r="H4" s="78" t="s">
        <v>237</v>
      </c>
      <c r="I4" s="78" t="s">
        <v>238</v>
      </c>
      <c r="J4" s="78">
        <v>1.5853476232</v>
      </c>
      <c r="K4" s="78">
        <v>1.9028961691</v>
      </c>
    </row>
    <row r="5" spans="1:11" ht="15" customHeight="1">
      <c r="A5" s="81"/>
      <c r="B5" s="81"/>
      <c r="C5" s="81"/>
      <c r="D5" s="81"/>
      <c r="G5" s="78" t="s">
        <v>244</v>
      </c>
      <c r="H5" s="78" t="s">
        <v>237</v>
      </c>
      <c r="I5" s="78" t="s">
        <v>238</v>
      </c>
      <c r="J5" s="78">
        <v>21.421909498</v>
      </c>
      <c r="K5" s="78">
        <v>24.816705806</v>
      </c>
    </row>
    <row r="6" spans="1:11" ht="15" customHeight="1">
      <c r="A6" s="1"/>
      <c r="B6" s="1"/>
      <c r="C6" s="1"/>
      <c r="D6" s="1"/>
      <c r="E6" s="1"/>
      <c r="G6" s="78" t="s">
        <v>245</v>
      </c>
      <c r="H6" s="78" t="s">
        <v>237</v>
      </c>
      <c r="I6" s="78" t="s">
        <v>238</v>
      </c>
      <c r="J6" s="78">
        <v>0.2569768474</v>
      </c>
      <c r="K6" s="78">
        <v>0.0665453253</v>
      </c>
    </row>
    <row r="7" spans="1:11" ht="15" customHeight="1">
      <c r="A7" s="79" t="s">
        <v>0</v>
      </c>
      <c r="B7" s="79" t="s">
        <v>1</v>
      </c>
      <c r="C7" s="79"/>
      <c r="D7" s="79"/>
      <c r="E7" s="1"/>
      <c r="F7" s="1"/>
      <c r="G7" s="78" t="s">
        <v>246</v>
      </c>
      <c r="H7" s="78" t="s">
        <v>237</v>
      </c>
      <c r="I7" s="78" t="s">
        <v>238</v>
      </c>
      <c r="J7" s="78">
        <v>1.3456162334</v>
      </c>
      <c r="K7" s="78">
        <v>1.1862092905</v>
      </c>
    </row>
    <row r="8" spans="1:11" ht="15" customHeight="1">
      <c r="A8" s="80"/>
      <c r="B8" s="4">
        <v>1987</v>
      </c>
      <c r="C8" s="4" t="s">
        <v>345</v>
      </c>
      <c r="D8" s="4" t="s">
        <v>348</v>
      </c>
      <c r="E8" s="1"/>
      <c r="F8" s="1"/>
      <c r="G8" s="78" t="s">
        <v>247</v>
      </c>
      <c r="H8" s="78" t="s">
        <v>237</v>
      </c>
      <c r="I8" s="78" t="s">
        <v>238</v>
      </c>
      <c r="J8" s="78">
        <v>0.9886863968</v>
      </c>
      <c r="K8" s="78">
        <v>0.7261168011</v>
      </c>
    </row>
    <row r="9" spans="1:11" ht="15" customHeight="1">
      <c r="A9" s="5" t="s">
        <v>2</v>
      </c>
      <c r="B9" s="6"/>
      <c r="C9" s="7"/>
      <c r="D9" s="7"/>
      <c r="E9" s="1"/>
      <c r="F9" s="1"/>
      <c r="G9" s="78" t="s">
        <v>248</v>
      </c>
      <c r="H9" s="78" t="s">
        <v>237</v>
      </c>
      <c r="I9" s="78" t="s">
        <v>238</v>
      </c>
      <c r="J9" s="78">
        <v>0.0312865446</v>
      </c>
      <c r="K9" s="78">
        <v>0.0379854008</v>
      </c>
    </row>
    <row r="10" spans="1:12" ht="15" customHeight="1">
      <c r="A10" s="8" t="s">
        <v>3</v>
      </c>
      <c r="B10" s="9" t="s">
        <v>4</v>
      </c>
      <c r="C10" s="52">
        <f>VLOOKUP(A10,G:K,4,FALSE)</f>
        <v>32.07782759</v>
      </c>
      <c r="D10" s="52">
        <f>VLOOKUP(A10,G:K,5,FALSE)</f>
        <v>31.472928034</v>
      </c>
      <c r="E10" s="1"/>
      <c r="F10" s="51"/>
      <c r="G10" s="78" t="s">
        <v>249</v>
      </c>
      <c r="H10" s="78" t="s">
        <v>237</v>
      </c>
      <c r="I10" s="78" t="s">
        <v>238</v>
      </c>
      <c r="J10" s="78">
        <v>0.0785863851</v>
      </c>
      <c r="K10" s="78">
        <v>0.0244781934</v>
      </c>
      <c r="L10" s="51"/>
    </row>
    <row r="11" spans="1:12" ht="15" customHeight="1">
      <c r="A11" s="11" t="s">
        <v>5</v>
      </c>
      <c r="B11" s="12" t="s">
        <v>6</v>
      </c>
      <c r="C11" s="52">
        <f>VLOOKUP(A11,G:K,4,FALSE)</f>
        <v>1.5853476232</v>
      </c>
      <c r="D11" s="52">
        <f>VLOOKUP(A11,G:K,5,FALSE)</f>
        <v>1.9028961691</v>
      </c>
      <c r="E11" s="1"/>
      <c r="F11" s="51"/>
      <c r="G11" s="78" t="s">
        <v>250</v>
      </c>
      <c r="H11" s="78" t="s">
        <v>237</v>
      </c>
      <c r="I11" s="78" t="s">
        <v>238</v>
      </c>
      <c r="J11" s="78">
        <v>1.9693526081</v>
      </c>
      <c r="K11" s="78">
        <v>1.4789919561</v>
      </c>
      <c r="L11" s="51"/>
    </row>
    <row r="12" spans="1:12" ht="15" customHeight="1">
      <c r="A12" s="11" t="s">
        <v>7</v>
      </c>
      <c r="B12" s="12" t="s">
        <v>8</v>
      </c>
      <c r="C12" s="56" t="s">
        <v>197</v>
      </c>
      <c r="D12" s="56" t="s">
        <v>197</v>
      </c>
      <c r="E12" s="1"/>
      <c r="F12" s="51"/>
      <c r="G12" s="78" t="s">
        <v>251</v>
      </c>
      <c r="H12" s="78" t="s">
        <v>237</v>
      </c>
      <c r="I12" s="78" t="s">
        <v>238</v>
      </c>
      <c r="J12" s="78">
        <v>4.2790682259</v>
      </c>
      <c r="K12" s="78">
        <v>6.9694857972</v>
      </c>
      <c r="L12" s="51"/>
    </row>
    <row r="13" spans="1:12" ht="15" customHeight="1">
      <c r="A13" s="11" t="s">
        <v>203</v>
      </c>
      <c r="B13" s="12" t="s">
        <v>9</v>
      </c>
      <c r="C13" s="53">
        <f>SUM(C14:C19)</f>
        <v>24.123061905300002</v>
      </c>
      <c r="D13" s="53">
        <f>SUM(D14:D19)</f>
        <v>26.858040817100004</v>
      </c>
      <c r="E13" s="1"/>
      <c r="F13" s="51"/>
      <c r="G13" s="78" t="s">
        <v>14</v>
      </c>
      <c r="H13" s="78" t="s">
        <v>237</v>
      </c>
      <c r="I13" s="78" t="s">
        <v>238</v>
      </c>
      <c r="J13" s="78">
        <v>7.7154935393</v>
      </c>
      <c r="K13" s="78">
        <v>7.5062715454</v>
      </c>
      <c r="L13" s="51"/>
    </row>
    <row r="14" spans="1:12" ht="15" customHeight="1">
      <c r="A14" s="68" t="s">
        <v>244</v>
      </c>
      <c r="B14" s="12" t="s">
        <v>9</v>
      </c>
      <c r="C14" s="52">
        <f aca="true" t="shared" si="0" ref="C14:C19">VLOOKUP(A14,G$1:K$65536,4,FALSE)</f>
        <v>21.421909498</v>
      </c>
      <c r="D14" s="52">
        <f aca="true" t="shared" si="1" ref="D14:D19">VLOOKUP(A14,G$1:K$65536,5,FALSE)</f>
        <v>24.816705806</v>
      </c>
      <c r="E14" s="1"/>
      <c r="F14" s="51"/>
      <c r="G14" s="78" t="s">
        <v>258</v>
      </c>
      <c r="H14" s="78" t="s">
        <v>237</v>
      </c>
      <c r="I14" s="78" t="s">
        <v>238</v>
      </c>
      <c r="J14" s="78">
        <v>3.4888829213</v>
      </c>
      <c r="K14" s="78">
        <v>2.3965766984</v>
      </c>
      <c r="L14" s="51"/>
    </row>
    <row r="15" spans="1:12" ht="15" customHeight="1">
      <c r="A15" s="68" t="s">
        <v>245</v>
      </c>
      <c r="B15" s="56" t="s">
        <v>197</v>
      </c>
      <c r="C15" s="52">
        <f t="shared" si="0"/>
        <v>0.2569768474</v>
      </c>
      <c r="D15" s="52">
        <f t="shared" si="1"/>
        <v>0.0665453253</v>
      </c>
      <c r="E15" s="1"/>
      <c r="F15" s="51"/>
      <c r="G15" s="78" t="s">
        <v>21</v>
      </c>
      <c r="H15" s="78" t="s">
        <v>237</v>
      </c>
      <c r="I15" s="78" t="s">
        <v>238</v>
      </c>
      <c r="J15" s="78">
        <v>0.068174584</v>
      </c>
      <c r="K15" s="78">
        <v>0.0490356438</v>
      </c>
      <c r="L15" s="51"/>
    </row>
    <row r="16" spans="1:12" ht="15" customHeight="1">
      <c r="A16" s="68" t="s">
        <v>246</v>
      </c>
      <c r="B16" s="56" t="s">
        <v>197</v>
      </c>
      <c r="C16" s="52">
        <f t="shared" si="0"/>
        <v>1.3456162334</v>
      </c>
      <c r="D16" s="52">
        <f t="shared" si="1"/>
        <v>1.1862092905</v>
      </c>
      <c r="E16" s="1"/>
      <c r="F16" s="51"/>
      <c r="G16" s="78" t="s">
        <v>24</v>
      </c>
      <c r="H16" s="78" t="s">
        <v>237</v>
      </c>
      <c r="I16" s="78" t="s">
        <v>238</v>
      </c>
      <c r="J16" s="78">
        <v>2.6603906021</v>
      </c>
      <c r="K16" s="78">
        <v>1.8147307547</v>
      </c>
      <c r="L16" s="51"/>
    </row>
    <row r="17" spans="1:12" ht="15" customHeight="1">
      <c r="A17" s="68" t="s">
        <v>247</v>
      </c>
      <c r="B17" s="56" t="s">
        <v>197</v>
      </c>
      <c r="C17" s="52">
        <f t="shared" si="0"/>
        <v>0.9886863968</v>
      </c>
      <c r="D17" s="52">
        <f t="shared" si="1"/>
        <v>0.7261168011</v>
      </c>
      <c r="E17" s="1"/>
      <c r="F17" s="51"/>
      <c r="G17" s="78" t="s">
        <v>26</v>
      </c>
      <c r="H17" s="78" t="s">
        <v>237</v>
      </c>
      <c r="I17" s="78" t="s">
        <v>238</v>
      </c>
      <c r="J17" s="78">
        <v>0</v>
      </c>
      <c r="K17" s="78">
        <v>0</v>
      </c>
      <c r="L17" s="51"/>
    </row>
    <row r="18" spans="1:12" ht="15" customHeight="1">
      <c r="A18" s="68" t="s">
        <v>248</v>
      </c>
      <c r="B18" s="56" t="s">
        <v>197</v>
      </c>
      <c r="C18" s="52">
        <f t="shared" si="0"/>
        <v>0.0312865446</v>
      </c>
      <c r="D18" s="52">
        <f t="shared" si="1"/>
        <v>0.0379854008</v>
      </c>
      <c r="E18" s="1"/>
      <c r="F18" s="51"/>
      <c r="G18" s="78" t="s">
        <v>31</v>
      </c>
      <c r="H18" s="78" t="s">
        <v>237</v>
      </c>
      <c r="I18" s="78" t="s">
        <v>238</v>
      </c>
      <c r="J18" s="78">
        <v>0.8443582539</v>
      </c>
      <c r="K18" s="78">
        <v>0.9488146963</v>
      </c>
      <c r="L18" s="51"/>
    </row>
    <row r="19" spans="1:12" ht="15" customHeight="1">
      <c r="A19" s="68" t="s">
        <v>249</v>
      </c>
      <c r="B19" s="56" t="s">
        <v>197</v>
      </c>
      <c r="C19" s="52">
        <f t="shared" si="0"/>
        <v>0.0785863851</v>
      </c>
      <c r="D19" s="52">
        <f t="shared" si="1"/>
        <v>0.0244781934</v>
      </c>
      <c r="E19" s="1"/>
      <c r="F19" s="51"/>
      <c r="G19" s="78" t="s">
        <v>33</v>
      </c>
      <c r="H19" s="78" t="s">
        <v>237</v>
      </c>
      <c r="I19" s="78" t="s">
        <v>238</v>
      </c>
      <c r="J19" s="78">
        <v>1.1269727656</v>
      </c>
      <c r="K19" s="78">
        <v>2.1543888923</v>
      </c>
      <c r="L19" s="51"/>
    </row>
    <row r="20" spans="1:12" ht="15" customHeight="1">
      <c r="A20" s="69" t="s">
        <v>11</v>
      </c>
      <c r="B20" s="12" t="s">
        <v>12</v>
      </c>
      <c r="C20" s="53">
        <f>SUM(C21:C22)</f>
        <v>6.248420833999999</v>
      </c>
      <c r="D20" s="53">
        <f>SUM(D21:D22)</f>
        <v>8.4484777533</v>
      </c>
      <c r="E20" s="1"/>
      <c r="F20" s="51"/>
      <c r="G20" s="78" t="s">
        <v>205</v>
      </c>
      <c r="H20" s="78" t="s">
        <v>237</v>
      </c>
      <c r="I20" s="78" t="s">
        <v>238</v>
      </c>
      <c r="J20" s="78">
        <v>13.543091072</v>
      </c>
      <c r="K20" s="78">
        <v>10.983093909</v>
      </c>
      <c r="L20" s="51"/>
    </row>
    <row r="21" spans="1:12" ht="15" customHeight="1">
      <c r="A21" s="68" t="s">
        <v>250</v>
      </c>
      <c r="B21" s="12" t="s">
        <v>12</v>
      </c>
      <c r="C21" s="52">
        <f>VLOOKUP(A21,G:K,4,FALSE)</f>
        <v>1.9693526081</v>
      </c>
      <c r="D21" s="52">
        <f>VLOOKUP(A21,G:K,5,FALSE)</f>
        <v>1.4789919561</v>
      </c>
      <c r="E21" s="1"/>
      <c r="F21" s="51"/>
      <c r="G21" s="78" t="s">
        <v>37</v>
      </c>
      <c r="H21" s="78" t="s">
        <v>237</v>
      </c>
      <c r="I21" s="78" t="s">
        <v>238</v>
      </c>
      <c r="J21" s="78">
        <v>4.8736000706</v>
      </c>
      <c r="K21" s="78">
        <v>4.1104921752</v>
      </c>
      <c r="L21" s="51"/>
    </row>
    <row r="22" spans="1:12" ht="15" customHeight="1">
      <c r="A22" s="68" t="s">
        <v>251</v>
      </c>
      <c r="B22" s="56" t="s">
        <v>197</v>
      </c>
      <c r="C22" s="52">
        <f>VLOOKUP(A22,G:K,4,FALSE)</f>
        <v>4.2790682259</v>
      </c>
      <c r="D22" s="52">
        <f>VLOOKUP(A22,G:K,5,FALSE)</f>
        <v>6.9694857972</v>
      </c>
      <c r="E22" s="1"/>
      <c r="F22" s="51"/>
      <c r="G22" s="78" t="s">
        <v>206</v>
      </c>
      <c r="H22" s="78" t="s">
        <v>237</v>
      </c>
      <c r="I22" s="78" t="s">
        <v>238</v>
      </c>
      <c r="J22" s="78">
        <v>0.1949615076</v>
      </c>
      <c r="K22" s="78">
        <v>1.111541415</v>
      </c>
      <c r="L22" s="51"/>
    </row>
    <row r="23" spans="1:12" ht="15" customHeight="1">
      <c r="A23" s="69" t="s">
        <v>14</v>
      </c>
      <c r="B23" s="12" t="s">
        <v>15</v>
      </c>
      <c r="C23" s="52">
        <f>VLOOKUP(A23,G:K,4,FALSE)</f>
        <v>7.7154935393</v>
      </c>
      <c r="D23" s="52">
        <f>VLOOKUP(A23,G:K,5,FALSE)</f>
        <v>7.5062715454</v>
      </c>
      <c r="E23" s="1"/>
      <c r="F23" s="51"/>
      <c r="G23" s="78" t="s">
        <v>44</v>
      </c>
      <c r="H23" s="78" t="s">
        <v>237</v>
      </c>
      <c r="I23" s="78" t="s">
        <v>238</v>
      </c>
      <c r="J23" s="78">
        <v>0.6453584753</v>
      </c>
      <c r="K23" s="78">
        <v>0</v>
      </c>
      <c r="L23" s="51"/>
    </row>
    <row r="24" spans="1:12" ht="15" customHeight="1">
      <c r="A24" s="68" t="s">
        <v>252</v>
      </c>
      <c r="B24" s="12" t="s">
        <v>16</v>
      </c>
      <c r="C24" s="12" t="s">
        <v>197</v>
      </c>
      <c r="D24" s="12" t="s">
        <v>197</v>
      </c>
      <c r="E24" s="1"/>
      <c r="F24" s="51"/>
      <c r="G24" s="78" t="s">
        <v>45</v>
      </c>
      <c r="H24" s="78" t="s">
        <v>237</v>
      </c>
      <c r="I24" s="78" t="s">
        <v>238</v>
      </c>
      <c r="J24" s="78">
        <v>0.804058256</v>
      </c>
      <c r="K24" s="78">
        <v>0.2427114956</v>
      </c>
      <c r="L24" s="51"/>
    </row>
    <row r="25" spans="1:12" ht="15" customHeight="1">
      <c r="A25" s="68" t="s">
        <v>253</v>
      </c>
      <c r="B25" s="12" t="s">
        <v>17</v>
      </c>
      <c r="C25" s="12" t="s">
        <v>197</v>
      </c>
      <c r="D25" s="12" t="s">
        <v>197</v>
      </c>
      <c r="E25" s="1"/>
      <c r="F25" s="51"/>
      <c r="G25" s="78" t="s">
        <v>243</v>
      </c>
      <c r="J25" s="78">
        <v>0.4048818853</v>
      </c>
      <c r="K25" s="78">
        <v>0.3852979829</v>
      </c>
      <c r="L25" s="51"/>
    </row>
    <row r="26" spans="1:12" ht="15" customHeight="1">
      <c r="A26" s="69" t="s">
        <v>208</v>
      </c>
      <c r="B26" s="12" t="s">
        <v>19</v>
      </c>
      <c r="C26" s="52">
        <f>VLOOKUP(A26,G:K,4,FALSE)</f>
        <v>3.4888829213</v>
      </c>
      <c r="D26" s="52">
        <f>VLOOKUP(A26,G:K,5,FALSE)</f>
        <v>2.3965766984</v>
      </c>
      <c r="E26" s="1"/>
      <c r="F26" s="51"/>
      <c r="L26" s="51"/>
    </row>
    <row r="27" spans="1:12" ht="15" customHeight="1">
      <c r="A27" s="69" t="s">
        <v>21</v>
      </c>
      <c r="B27" s="12" t="s">
        <v>22</v>
      </c>
      <c r="C27" s="52">
        <f>VLOOKUP(A27,G:K,4,FALSE)</f>
        <v>0.068174584</v>
      </c>
      <c r="D27" s="52">
        <f>VLOOKUP(A27,G:K,5,FALSE)</f>
        <v>0.0490356438</v>
      </c>
      <c r="E27" s="1"/>
      <c r="F27" s="51"/>
      <c r="L27" s="51"/>
    </row>
    <row r="28" spans="1:12" ht="15" customHeight="1">
      <c r="A28" s="69" t="s">
        <v>24</v>
      </c>
      <c r="B28" s="12" t="s">
        <v>25</v>
      </c>
      <c r="C28" s="52">
        <f>VLOOKUP(A28,G:K,4,FALSE)</f>
        <v>2.6603906021</v>
      </c>
      <c r="D28" s="52">
        <f>VLOOKUP(A28,G:K,5,FALSE)</f>
        <v>1.8147307547</v>
      </c>
      <c r="E28" s="1"/>
      <c r="F28" s="51"/>
      <c r="L28" s="51"/>
    </row>
    <row r="29" spans="1:12" ht="15" customHeight="1">
      <c r="A29" s="69" t="s">
        <v>26</v>
      </c>
      <c r="B29" s="12" t="s">
        <v>27</v>
      </c>
      <c r="C29" s="52">
        <f>VLOOKUP(A29,G:K,4,FALSE)</f>
        <v>0</v>
      </c>
      <c r="D29" s="52">
        <f>VLOOKUP(A29,G:K,5,FALSE)</f>
        <v>0</v>
      </c>
      <c r="E29" s="1"/>
      <c r="F29" s="51"/>
      <c r="L29" s="51"/>
    </row>
    <row r="30" spans="1:12" ht="15" customHeight="1">
      <c r="A30" s="70" t="s">
        <v>254</v>
      </c>
      <c r="B30" s="15" t="s">
        <v>29</v>
      </c>
      <c r="C30" s="16">
        <f>SUM(C10:C13,C20,C23,C26:C29)</f>
        <v>77.9675995992</v>
      </c>
      <c r="D30" s="16">
        <f>SUM(D10:D13,D20,D23,D26:D29)</f>
        <v>80.44895741579998</v>
      </c>
      <c r="E30" s="1"/>
      <c r="F30" s="51"/>
      <c r="L30" s="51"/>
    </row>
    <row r="31" spans="1:12" ht="15" customHeight="1">
      <c r="A31" s="71" t="s">
        <v>30</v>
      </c>
      <c r="B31" s="17"/>
      <c r="C31" s="18"/>
      <c r="D31" s="18"/>
      <c r="E31" s="1"/>
      <c r="F31" s="1"/>
      <c r="L31" s="51"/>
    </row>
    <row r="32" spans="1:12" ht="15" customHeight="1">
      <c r="A32" s="72" t="s">
        <v>199</v>
      </c>
      <c r="B32" s="13">
        <v>23.6</v>
      </c>
      <c r="C32" s="53">
        <f>SUM(C33:C35)</f>
        <v>15.514422091499998</v>
      </c>
      <c r="D32" s="53">
        <f>SUM(D33:D35)</f>
        <v>14.0862974976</v>
      </c>
      <c r="E32" s="1"/>
      <c r="F32" s="1"/>
      <c r="L32" s="51"/>
    </row>
    <row r="33" spans="1:6" ht="15" customHeight="1">
      <c r="A33" s="73" t="s">
        <v>31</v>
      </c>
      <c r="B33" s="9" t="s">
        <v>32</v>
      </c>
      <c r="C33" s="52">
        <f>VLOOKUP(A33,G:K,4,FALSE)</f>
        <v>0.8443582539</v>
      </c>
      <c r="D33" s="52">
        <f>VLOOKUP(A33,G:K,5,FALSE)</f>
        <v>0.9488146963</v>
      </c>
      <c r="E33" s="1"/>
      <c r="F33" s="1"/>
    </row>
    <row r="34" spans="1:6" ht="15" customHeight="1">
      <c r="A34" s="68" t="s">
        <v>33</v>
      </c>
      <c r="B34" s="12" t="s">
        <v>34</v>
      </c>
      <c r="C34" s="52">
        <f>VLOOKUP(A34,G:K,4,FALSE)</f>
        <v>1.1269727656</v>
      </c>
      <c r="D34" s="52">
        <f>VLOOKUP(A34,G:K,5,FALSE)</f>
        <v>2.1543888923</v>
      </c>
      <c r="E34" s="1"/>
      <c r="F34" s="1"/>
    </row>
    <row r="35" spans="1:6" ht="15" customHeight="1">
      <c r="A35" s="68" t="s">
        <v>205</v>
      </c>
      <c r="B35" s="12" t="s">
        <v>36</v>
      </c>
      <c r="C35" s="52">
        <f>VLOOKUP(A35,G:K,4,FALSE)</f>
        <v>13.543091072</v>
      </c>
      <c r="D35" s="52">
        <f>VLOOKUP(A35,G:K,5,FALSE)</f>
        <v>10.983093909</v>
      </c>
      <c r="E35" s="1"/>
      <c r="F35" s="1"/>
    </row>
    <row r="36" spans="1:6" ht="15" customHeight="1">
      <c r="A36" s="69" t="s">
        <v>37</v>
      </c>
      <c r="B36" s="12" t="s">
        <v>38</v>
      </c>
      <c r="C36" s="52">
        <f>VLOOKUP(A36,G:K,4,FALSE)</f>
        <v>4.8736000706</v>
      </c>
      <c r="D36" s="52">
        <f>VLOOKUP(A36,G:K,5,FALSE)</f>
        <v>4.1104921752</v>
      </c>
      <c r="E36" s="1"/>
      <c r="F36" s="1"/>
    </row>
    <row r="37" spans="1:6" ht="15" customHeight="1">
      <c r="A37" s="69" t="s">
        <v>40</v>
      </c>
      <c r="B37" s="12" t="s">
        <v>41</v>
      </c>
      <c r="C37" s="52" t="s">
        <v>197</v>
      </c>
      <c r="D37" s="52" t="s">
        <v>197</v>
      </c>
      <c r="E37" s="1"/>
      <c r="F37" s="1"/>
    </row>
    <row r="38" spans="1:5" ht="15" customHeight="1">
      <c r="A38" s="69" t="s">
        <v>43</v>
      </c>
      <c r="B38" s="12">
        <v>0.1</v>
      </c>
      <c r="C38" s="52" t="s">
        <v>197</v>
      </c>
      <c r="D38" s="52" t="s">
        <v>197</v>
      </c>
      <c r="E38" s="1"/>
    </row>
    <row r="39" spans="1:5" ht="15" customHeight="1">
      <c r="A39" s="69" t="s">
        <v>206</v>
      </c>
      <c r="B39" s="56" t="s">
        <v>197</v>
      </c>
      <c r="C39" s="52">
        <f>VLOOKUP(A39,G:K,4,FALSE)</f>
        <v>0.1949615076</v>
      </c>
      <c r="D39" s="52">
        <f>VLOOKUP(A39,G:K,5,FALSE)</f>
        <v>1.111541415</v>
      </c>
      <c r="E39" s="1"/>
    </row>
    <row r="40" spans="1:5" ht="15" customHeight="1">
      <c r="A40" s="69" t="s">
        <v>44</v>
      </c>
      <c r="B40" s="12">
        <v>0.5</v>
      </c>
      <c r="C40" s="52">
        <f>VLOOKUP(A40,G:K,4,FALSE)</f>
        <v>0.6453584753</v>
      </c>
      <c r="D40" s="52">
        <f>VLOOKUP(A40,G:K,5,FALSE)</f>
        <v>0</v>
      </c>
      <c r="E40" s="1"/>
    </row>
    <row r="41" spans="1:5" ht="15" customHeight="1">
      <c r="A41" s="68" t="s">
        <v>255</v>
      </c>
      <c r="B41" s="12">
        <v>27.8</v>
      </c>
      <c r="C41" s="53">
        <f>SUM(C33:C40)</f>
        <v>21.228342145</v>
      </c>
      <c r="D41" s="53">
        <f>SUM(D33:D40)</f>
        <v>19.308331087800003</v>
      </c>
      <c r="E41" s="1"/>
    </row>
    <row r="42" spans="1:5" ht="15" customHeight="1">
      <c r="A42" s="69" t="s">
        <v>45</v>
      </c>
      <c r="B42" s="12">
        <v>3.6</v>
      </c>
      <c r="C42" s="52">
        <f>VLOOKUP(A42,G:K,4,FALSE)</f>
        <v>0.804058256</v>
      </c>
      <c r="D42" s="52">
        <f>VLOOKUP(A42,G:K,5,FALSE)</f>
        <v>0.2427114956</v>
      </c>
      <c r="E42" s="1"/>
    </row>
    <row r="43" spans="1:5" ht="15" customHeight="1">
      <c r="A43" s="68" t="s">
        <v>256</v>
      </c>
      <c r="B43" s="12" t="s">
        <v>47</v>
      </c>
      <c r="C43" s="53">
        <f>SUM(C30,C41,C42)</f>
        <v>100.0000000002</v>
      </c>
      <c r="D43" s="53">
        <f>SUM(D30,D41,D42)</f>
        <v>99.99999999919999</v>
      </c>
      <c r="E43" s="1"/>
    </row>
    <row r="44" spans="1:5" ht="15" customHeight="1">
      <c r="A44" s="68" t="s">
        <v>257</v>
      </c>
      <c r="B44" s="13">
        <v>0.26</v>
      </c>
      <c r="C44" s="52">
        <f>VLOOKUP(E44,G:K,4,FALSE)</f>
        <v>0.4048818853</v>
      </c>
      <c r="D44" s="52">
        <f>VLOOKUP(E44,G:K,5,FALSE)</f>
        <v>0.3852979829</v>
      </c>
      <c r="E44" t="s">
        <v>243</v>
      </c>
    </row>
    <row r="45" spans="1:5" ht="15" customHeight="1">
      <c r="A45" s="64" t="s">
        <v>207</v>
      </c>
      <c r="B45" s="19"/>
      <c r="C45" s="19"/>
      <c r="D45" s="19"/>
      <c r="E45" s="1"/>
    </row>
    <row r="46" spans="2:4" ht="15" customHeight="1">
      <c r="B46" s="20"/>
      <c r="C46" s="20"/>
      <c r="D46" s="20"/>
    </row>
    <row r="47" spans="2:4" ht="15" customHeight="1">
      <c r="B47" s="20"/>
      <c r="C47" s="20"/>
      <c r="D47" s="20"/>
    </row>
    <row r="48" spans="2:4" ht="15" customHeight="1">
      <c r="B48" s="20"/>
      <c r="C48" s="20"/>
      <c r="D48" s="20"/>
    </row>
    <row r="49" spans="2:4" ht="15" customHeight="1">
      <c r="B49" s="20"/>
      <c r="C49" s="20"/>
      <c r="D49" s="20"/>
    </row>
    <row r="50" spans="2:4" ht="15" customHeight="1">
      <c r="B50" s="20"/>
      <c r="C50" s="20"/>
      <c r="D50" s="20"/>
    </row>
    <row r="51" spans="2:4" ht="15" customHeight="1">
      <c r="B51" s="20"/>
      <c r="C51" s="20"/>
      <c r="D51" s="20"/>
    </row>
    <row r="52" spans="2:4" ht="15" customHeight="1">
      <c r="B52" s="20"/>
      <c r="C52" s="20"/>
      <c r="D52" s="20"/>
    </row>
    <row r="53" spans="2:4" ht="15" customHeight="1">
      <c r="B53" s="20"/>
      <c r="C53" s="20"/>
      <c r="D53" s="20"/>
    </row>
    <row r="54" spans="2:4" ht="15" customHeight="1">
      <c r="B54" s="20"/>
      <c r="C54" s="20"/>
      <c r="D54" s="20"/>
    </row>
  </sheetData>
  <mergeCells count="3">
    <mergeCell ref="A7:A8"/>
    <mergeCell ref="B7:D7"/>
    <mergeCell ref="A1:D5"/>
  </mergeCells>
  <printOptions horizontalCentered="1"/>
  <pageMargins left="0.75" right="0.75" top="1" bottom="1" header="1" footer="0.5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F1" sqref="F1:L16384"/>
    </sheetView>
  </sheetViews>
  <sheetFormatPr defaultColWidth="9.140625" defaultRowHeight="16.5" customHeight="1"/>
  <cols>
    <col min="1" max="1" width="24.00390625" style="2" customWidth="1"/>
    <col min="2" max="5" width="9.140625" style="2" customWidth="1"/>
    <col min="6" max="6" width="0" style="2" hidden="1" customWidth="1"/>
    <col min="7" max="11" width="0" style="78" hidden="1" customWidth="1"/>
    <col min="12" max="12" width="0" style="2" hidden="1" customWidth="1"/>
    <col min="13" max="16384" width="9.140625" style="2" customWidth="1"/>
  </cols>
  <sheetData>
    <row r="1" spans="1:11" ht="16.5" customHeight="1">
      <c r="A1" s="81" t="s">
        <v>360</v>
      </c>
      <c r="B1" s="81"/>
      <c r="C1" s="81"/>
      <c r="D1" s="81"/>
      <c r="G1" s="78" t="s">
        <v>333</v>
      </c>
      <c r="H1" s="78" t="s">
        <v>233</v>
      </c>
      <c r="I1" s="78" t="s">
        <v>234</v>
      </c>
      <c r="J1" s="78" t="s">
        <v>235</v>
      </c>
      <c r="K1" s="78" t="s">
        <v>236</v>
      </c>
    </row>
    <row r="2" spans="1:11" ht="16.5" customHeight="1">
      <c r="A2" s="81"/>
      <c r="B2" s="81"/>
      <c r="C2" s="81"/>
      <c r="D2" s="81"/>
      <c r="G2" s="78" t="s">
        <v>334</v>
      </c>
      <c r="H2" s="78" t="s">
        <v>237</v>
      </c>
      <c r="I2" s="78" t="s">
        <v>238</v>
      </c>
      <c r="J2" s="78">
        <v>3.5538395178</v>
      </c>
      <c r="K2" s="78">
        <v>1.9258991857</v>
      </c>
    </row>
    <row r="3" spans="1:11" ht="16.5" customHeight="1">
      <c r="A3" s="81"/>
      <c r="B3" s="81"/>
      <c r="C3" s="81"/>
      <c r="D3" s="81"/>
      <c r="G3" s="78" t="s">
        <v>335</v>
      </c>
      <c r="H3" s="78" t="s">
        <v>237</v>
      </c>
      <c r="I3" s="78" t="s">
        <v>238</v>
      </c>
      <c r="J3" s="78">
        <v>5.0182279575</v>
      </c>
      <c r="K3" s="78">
        <v>3.5006076999</v>
      </c>
    </row>
    <row r="4" spans="1:11" ht="16.5" customHeight="1">
      <c r="A4" s="81"/>
      <c r="B4" s="81"/>
      <c r="C4" s="81"/>
      <c r="D4" s="81"/>
      <c r="G4" s="78" t="s">
        <v>336</v>
      </c>
      <c r="H4" s="78" t="s">
        <v>237</v>
      </c>
      <c r="I4" s="78" t="s">
        <v>238</v>
      </c>
      <c r="J4" s="78">
        <v>5.767498009</v>
      </c>
      <c r="K4" s="78">
        <v>9.1793201246</v>
      </c>
    </row>
    <row r="5" spans="1:11" ht="16.5" customHeight="1">
      <c r="A5" s="81"/>
      <c r="B5" s="81"/>
      <c r="C5" s="81"/>
      <c r="D5" s="81"/>
      <c r="G5" s="78" t="s">
        <v>337</v>
      </c>
      <c r="H5" s="78" t="s">
        <v>237</v>
      </c>
      <c r="I5" s="78" t="s">
        <v>238</v>
      </c>
      <c r="J5" s="78">
        <v>9.4373026708</v>
      </c>
      <c r="K5" s="78">
        <v>11.713235883</v>
      </c>
    </row>
    <row r="6" spans="7:11" ht="16.5" customHeight="1">
      <c r="G6" s="78" t="s">
        <v>338</v>
      </c>
      <c r="H6" s="78" t="s">
        <v>237</v>
      </c>
      <c r="I6" s="78" t="s">
        <v>238</v>
      </c>
      <c r="J6" s="78">
        <v>10.311437128</v>
      </c>
      <c r="K6" s="78">
        <v>14.653685897</v>
      </c>
    </row>
    <row r="7" spans="1:11" ht="16.5" customHeight="1">
      <c r="A7" s="80" t="s">
        <v>230</v>
      </c>
      <c r="B7" s="79" t="s">
        <v>1</v>
      </c>
      <c r="C7" s="79"/>
      <c r="D7" s="79"/>
      <c r="E7" s="1"/>
      <c r="F7" s="1"/>
      <c r="G7" s="78" t="s">
        <v>339</v>
      </c>
      <c r="H7" s="78" t="s">
        <v>237</v>
      </c>
      <c r="I7" s="78" t="s">
        <v>238</v>
      </c>
      <c r="J7" s="78">
        <v>17.463564691</v>
      </c>
      <c r="K7" s="78">
        <v>13.010103767</v>
      </c>
    </row>
    <row r="8" spans="1:11" ht="16.5" customHeight="1">
      <c r="A8" s="114"/>
      <c r="B8" s="3">
        <v>1987</v>
      </c>
      <c r="C8" s="4" t="s">
        <v>345</v>
      </c>
      <c r="D8" s="4" t="s">
        <v>348</v>
      </c>
      <c r="E8" s="1"/>
      <c r="F8" s="1"/>
      <c r="G8" s="78" t="s">
        <v>340</v>
      </c>
      <c r="H8" s="78" t="s">
        <v>237</v>
      </c>
      <c r="I8" s="78" t="s">
        <v>238</v>
      </c>
      <c r="J8" s="78">
        <v>11.063896579</v>
      </c>
      <c r="K8" s="78">
        <v>13.462942396</v>
      </c>
    </row>
    <row r="9" spans="1:11" ht="16.5" customHeight="1">
      <c r="A9" s="11" t="s">
        <v>182</v>
      </c>
      <c r="B9" s="12" t="s">
        <v>32</v>
      </c>
      <c r="C9" s="13">
        <f>J2</f>
        <v>3.5538395178</v>
      </c>
      <c r="D9" s="13">
        <f aca="true" t="shared" si="0" ref="D9:D19">K2</f>
        <v>1.9258991857</v>
      </c>
      <c r="E9" s="1"/>
      <c r="F9" s="1"/>
      <c r="G9" s="78" t="s">
        <v>341</v>
      </c>
      <c r="H9" s="78" t="s">
        <v>237</v>
      </c>
      <c r="I9" s="78" t="s">
        <v>238</v>
      </c>
      <c r="J9" s="78">
        <v>10.489207346</v>
      </c>
      <c r="K9" s="78">
        <v>11.165528705</v>
      </c>
    </row>
    <row r="10" spans="1:11" ht="16.5" customHeight="1">
      <c r="A10" s="11" t="s">
        <v>183</v>
      </c>
      <c r="B10" s="12" t="s">
        <v>8</v>
      </c>
      <c r="C10" s="13">
        <f aca="true" t="shared" si="1" ref="C10:C19">J3</f>
        <v>5.0182279575</v>
      </c>
      <c r="D10" s="13">
        <f t="shared" si="0"/>
        <v>3.5006076999</v>
      </c>
      <c r="E10" s="1"/>
      <c r="F10" s="1"/>
      <c r="G10" s="78" t="s">
        <v>342</v>
      </c>
      <c r="H10" s="78" t="s">
        <v>237</v>
      </c>
      <c r="I10" s="78" t="s">
        <v>238</v>
      </c>
      <c r="J10" s="78">
        <v>11.236840889</v>
      </c>
      <c r="K10" s="78">
        <v>5.7600797293</v>
      </c>
    </row>
    <row r="11" spans="1:11" ht="16.5" customHeight="1">
      <c r="A11" s="11" t="s">
        <v>184</v>
      </c>
      <c r="B11" s="12" t="s">
        <v>185</v>
      </c>
      <c r="C11" s="13">
        <f t="shared" si="1"/>
        <v>5.767498009</v>
      </c>
      <c r="D11" s="13">
        <f t="shared" si="0"/>
        <v>9.1793201246</v>
      </c>
      <c r="E11" s="1"/>
      <c r="F11" s="1"/>
      <c r="G11" s="78" t="s">
        <v>343</v>
      </c>
      <c r="H11" s="78" t="s">
        <v>237</v>
      </c>
      <c r="I11" s="78" t="s">
        <v>238</v>
      </c>
      <c r="J11" s="78">
        <v>5.5664941484</v>
      </c>
      <c r="K11" s="78">
        <v>3.408430764</v>
      </c>
    </row>
    <row r="12" spans="1:11" ht="16.5" customHeight="1">
      <c r="A12" s="11" t="s">
        <v>186</v>
      </c>
      <c r="B12" s="12" t="s">
        <v>4</v>
      </c>
      <c r="C12" s="13">
        <f t="shared" si="1"/>
        <v>9.4373026708</v>
      </c>
      <c r="D12" s="13">
        <f t="shared" si="0"/>
        <v>11.713235883</v>
      </c>
      <c r="E12" s="1"/>
      <c r="F12" s="1"/>
      <c r="G12" s="78" t="s">
        <v>312</v>
      </c>
      <c r="H12" s="78" t="s">
        <v>237</v>
      </c>
      <c r="I12" s="78" t="s">
        <v>238</v>
      </c>
      <c r="J12" s="78">
        <v>10.091691064</v>
      </c>
      <c r="K12" s="78">
        <v>12.220165849</v>
      </c>
    </row>
    <row r="13" spans="1:6" ht="16.5" customHeight="1">
      <c r="A13" s="11" t="s">
        <v>187</v>
      </c>
      <c r="B13" s="12" t="s">
        <v>188</v>
      </c>
      <c r="C13" s="13">
        <f t="shared" si="1"/>
        <v>10.311437128</v>
      </c>
      <c r="D13" s="13">
        <f t="shared" si="0"/>
        <v>14.653685897</v>
      </c>
      <c r="E13" s="1"/>
      <c r="F13" s="1"/>
    </row>
    <row r="14" spans="1:6" ht="16.5" customHeight="1">
      <c r="A14" s="11" t="s">
        <v>189</v>
      </c>
      <c r="B14" s="12" t="s">
        <v>89</v>
      </c>
      <c r="C14" s="13">
        <f t="shared" si="1"/>
        <v>17.463564691</v>
      </c>
      <c r="D14" s="13">
        <f t="shared" si="0"/>
        <v>13.010103767</v>
      </c>
      <c r="E14" s="1"/>
      <c r="F14" s="1"/>
    </row>
    <row r="15" spans="1:6" ht="16.5" customHeight="1">
      <c r="A15" s="11" t="s">
        <v>190</v>
      </c>
      <c r="B15" s="12" t="s">
        <v>165</v>
      </c>
      <c r="C15" s="13">
        <f t="shared" si="1"/>
        <v>11.063896579</v>
      </c>
      <c r="D15" s="13">
        <f t="shared" si="0"/>
        <v>13.462942396</v>
      </c>
      <c r="E15" s="1"/>
      <c r="F15" s="1"/>
    </row>
    <row r="16" spans="1:6" ht="16.5" customHeight="1">
      <c r="A16" s="11" t="s">
        <v>191</v>
      </c>
      <c r="B16" s="12" t="s">
        <v>145</v>
      </c>
      <c r="C16" s="13">
        <f t="shared" si="1"/>
        <v>10.489207346</v>
      </c>
      <c r="D16" s="13">
        <f t="shared" si="0"/>
        <v>11.165528705</v>
      </c>
      <c r="E16" s="1"/>
      <c r="F16" s="1"/>
    </row>
    <row r="17" spans="1:6" ht="16.5" customHeight="1">
      <c r="A17" s="11" t="s">
        <v>192</v>
      </c>
      <c r="B17" s="12" t="s">
        <v>75</v>
      </c>
      <c r="C17" s="13">
        <f t="shared" si="1"/>
        <v>11.236840889</v>
      </c>
      <c r="D17" s="13">
        <f t="shared" si="0"/>
        <v>5.7600797293</v>
      </c>
      <c r="E17" s="1"/>
      <c r="F17" s="1"/>
    </row>
    <row r="18" spans="1:6" ht="16.5" customHeight="1">
      <c r="A18" s="11" t="s">
        <v>193</v>
      </c>
      <c r="B18" s="12" t="s">
        <v>194</v>
      </c>
      <c r="C18" s="13">
        <f t="shared" si="1"/>
        <v>5.5664941484</v>
      </c>
      <c r="D18" s="13">
        <f t="shared" si="0"/>
        <v>3.408430764</v>
      </c>
      <c r="E18" s="1"/>
      <c r="F18" s="1"/>
    </row>
    <row r="19" spans="1:6" ht="16.5" customHeight="1">
      <c r="A19" s="11" t="s">
        <v>195</v>
      </c>
      <c r="B19" s="12" t="s">
        <v>174</v>
      </c>
      <c r="C19" s="13">
        <f t="shared" si="1"/>
        <v>10.091691064</v>
      </c>
      <c r="D19" s="13">
        <f t="shared" si="0"/>
        <v>12.220165849</v>
      </c>
      <c r="E19" s="1"/>
      <c r="F19" s="1"/>
    </row>
    <row r="20" spans="1:6" ht="16.5" customHeight="1">
      <c r="A20" s="11" t="s">
        <v>196</v>
      </c>
      <c r="B20" s="12" t="s">
        <v>47</v>
      </c>
      <c r="C20" s="13">
        <f>SUM(C9:C19)</f>
        <v>100.00000000050001</v>
      </c>
      <c r="D20" s="13">
        <f>SUM(D9:D19)</f>
        <v>100.00000000050001</v>
      </c>
      <c r="E20" s="1"/>
      <c r="F20" s="1"/>
    </row>
    <row r="21" spans="1:6" ht="16.5" customHeight="1">
      <c r="A21" s="67" t="s">
        <v>222</v>
      </c>
      <c r="B21" s="19"/>
      <c r="C21" s="19"/>
      <c r="D21" s="19"/>
      <c r="E21" s="1"/>
      <c r="F21" s="1"/>
    </row>
    <row r="22" spans="1:6" ht="16.5" customHeight="1">
      <c r="A22" s="64" t="s">
        <v>231</v>
      </c>
      <c r="B22" s="19"/>
      <c r="C22" s="19"/>
      <c r="D22" s="19"/>
      <c r="E22" s="1"/>
      <c r="F22" s="1"/>
    </row>
    <row r="23" spans="1:6" ht="16.5" customHeight="1">
      <c r="A23" s="1"/>
      <c r="B23" s="19"/>
      <c r="C23" s="19"/>
      <c r="D23" s="19"/>
      <c r="E23" s="1"/>
      <c r="F23" s="1"/>
    </row>
    <row r="24" spans="1:6" ht="16.5" customHeight="1">
      <c r="A24" s="1"/>
      <c r="B24" s="19"/>
      <c r="C24" s="19"/>
      <c r="D24" s="19"/>
      <c r="E24" s="1"/>
      <c r="F24" s="1"/>
    </row>
    <row r="25" spans="1:6" ht="16.5" customHeight="1">
      <c r="A25" s="1"/>
      <c r="B25" s="19"/>
      <c r="C25" s="19"/>
      <c r="D25" s="19"/>
      <c r="E25" s="1"/>
      <c r="F25" s="1"/>
    </row>
    <row r="26" spans="1:6" ht="16.5" customHeight="1">
      <c r="A26" s="1"/>
      <c r="B26" s="19"/>
      <c r="C26" s="19"/>
      <c r="D26" s="19"/>
      <c r="E26" s="1"/>
      <c r="F26" s="1"/>
    </row>
  </sheetData>
  <mergeCells count="3">
    <mergeCell ref="B7:D7"/>
    <mergeCell ref="A7:A8"/>
    <mergeCell ref="A1:D5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L1" sqref="L1:T16384"/>
    </sheetView>
  </sheetViews>
  <sheetFormatPr defaultColWidth="9.140625" defaultRowHeight="13.5" customHeight="1"/>
  <cols>
    <col min="1" max="1" width="36.28125" style="2" customWidth="1"/>
    <col min="2" max="10" width="7.7109375" style="2" customWidth="1"/>
    <col min="11" max="11" width="9.140625" style="2" customWidth="1"/>
    <col min="12" max="12" width="9.140625" style="2" hidden="1" customWidth="1"/>
    <col min="13" max="13" width="0" style="78" hidden="1" customWidth="1"/>
    <col min="14" max="14" width="30.28125" style="78" hidden="1" customWidth="1"/>
    <col min="15" max="18" width="0" style="78" hidden="1" customWidth="1"/>
    <col min="19" max="20" width="0" style="2" hidden="1" customWidth="1"/>
    <col min="21" max="16384" width="9.140625" style="2" customWidth="1"/>
  </cols>
  <sheetData>
    <row r="1" spans="1:18" ht="13.5" customHeight="1">
      <c r="A1" s="81" t="s">
        <v>349</v>
      </c>
      <c r="B1" s="81"/>
      <c r="C1" s="81"/>
      <c r="D1" s="81"/>
      <c r="E1" s="81"/>
      <c r="F1" s="81"/>
      <c r="G1" s="81"/>
      <c r="H1" s="81"/>
      <c r="I1" s="81"/>
      <c r="J1" s="81"/>
      <c r="M1" s="78" t="s">
        <v>265</v>
      </c>
      <c r="N1" s="78" t="s">
        <v>266</v>
      </c>
      <c r="O1" s="78" t="s">
        <v>233</v>
      </c>
      <c r="P1" s="78" t="s">
        <v>234</v>
      </c>
      <c r="Q1" s="78" t="s">
        <v>235</v>
      </c>
      <c r="R1" s="78" t="s">
        <v>236</v>
      </c>
    </row>
    <row r="2" spans="1:16" ht="1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M2" s="78" t="s">
        <v>267</v>
      </c>
      <c r="O2" s="78" t="s">
        <v>268</v>
      </c>
      <c r="P2" s="78" t="s">
        <v>269</v>
      </c>
    </row>
    <row r="3" spans="1:18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M3" s="78" t="s">
        <v>267</v>
      </c>
      <c r="N3" s="78" t="s">
        <v>3</v>
      </c>
      <c r="O3" s="78" t="s">
        <v>268</v>
      </c>
      <c r="P3" s="78" t="s">
        <v>269</v>
      </c>
      <c r="Q3" s="78">
        <v>60.355788897</v>
      </c>
      <c r="R3" s="78">
        <v>60.517432998</v>
      </c>
    </row>
    <row r="4" spans="1:18" ht="13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M4" s="78" t="s">
        <v>267</v>
      </c>
      <c r="N4" s="78" t="s">
        <v>259</v>
      </c>
      <c r="O4" s="78" t="s">
        <v>268</v>
      </c>
      <c r="P4" s="78" t="s">
        <v>269</v>
      </c>
      <c r="Q4" s="78">
        <v>81.53483609</v>
      </c>
      <c r="R4" s="78">
        <v>68.30830212</v>
      </c>
    </row>
    <row r="5" spans="1:18" ht="13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M5" s="78" t="s">
        <v>267</v>
      </c>
      <c r="N5" s="78" t="s">
        <v>260</v>
      </c>
      <c r="O5" s="78" t="s">
        <v>268</v>
      </c>
      <c r="P5" s="78" t="s">
        <v>269</v>
      </c>
      <c r="Q5" s="78">
        <v>100</v>
      </c>
      <c r="R5" s="78">
        <v>100</v>
      </c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M6" s="78" t="s">
        <v>267</v>
      </c>
      <c r="N6" s="78" t="s">
        <v>261</v>
      </c>
      <c r="O6" s="78" t="s">
        <v>268</v>
      </c>
      <c r="P6" s="78" t="s">
        <v>269</v>
      </c>
      <c r="Q6" s="78">
        <v>73.799017357</v>
      </c>
      <c r="R6" s="78">
        <v>77.378913352</v>
      </c>
    </row>
    <row r="7" spans="1:18" ht="13.5" customHeight="1">
      <c r="A7" s="79" t="s">
        <v>49</v>
      </c>
      <c r="B7" s="79" t="s">
        <v>50</v>
      </c>
      <c r="C7" s="79"/>
      <c r="D7" s="79"/>
      <c r="E7" s="79" t="s">
        <v>51</v>
      </c>
      <c r="F7" s="79"/>
      <c r="G7" s="79"/>
      <c r="H7" s="79" t="s">
        <v>201</v>
      </c>
      <c r="I7" s="79"/>
      <c r="J7" s="79"/>
      <c r="M7" s="78" t="s">
        <v>267</v>
      </c>
      <c r="N7" s="78" t="s">
        <v>250</v>
      </c>
      <c r="O7" s="78" t="s">
        <v>268</v>
      </c>
      <c r="P7" s="78" t="s">
        <v>269</v>
      </c>
      <c r="Q7" s="78">
        <v>57.676745149</v>
      </c>
      <c r="R7" s="78">
        <v>58.197163709</v>
      </c>
    </row>
    <row r="8" spans="1:18" ht="13.5" customHeight="1">
      <c r="A8" s="79"/>
      <c r="B8" s="3">
        <v>1987</v>
      </c>
      <c r="C8" s="4" t="s">
        <v>345</v>
      </c>
      <c r="D8" s="4" t="s">
        <v>348</v>
      </c>
      <c r="E8" s="3">
        <v>1987</v>
      </c>
      <c r="F8" s="4" t="s">
        <v>345</v>
      </c>
      <c r="G8" s="4" t="s">
        <v>348</v>
      </c>
      <c r="H8" s="3">
        <v>1987</v>
      </c>
      <c r="I8" s="4" t="s">
        <v>345</v>
      </c>
      <c r="J8" s="4" t="s">
        <v>348</v>
      </c>
      <c r="M8" s="78" t="s">
        <v>267</v>
      </c>
      <c r="N8" s="78" t="s">
        <v>251</v>
      </c>
      <c r="O8" s="78" t="s">
        <v>268</v>
      </c>
      <c r="P8" s="78" t="s">
        <v>269</v>
      </c>
      <c r="Q8" s="78">
        <v>93.124438275</v>
      </c>
      <c r="R8" s="78">
        <v>93.119735405</v>
      </c>
    </row>
    <row r="9" spans="1:18" ht="13.5" customHeight="1">
      <c r="A9" s="11" t="s">
        <v>3</v>
      </c>
      <c r="B9" s="12" t="s">
        <v>52</v>
      </c>
      <c r="C9" s="53">
        <f>VLOOKUP(A9,$N$3:$R$15,4,FALSE)</f>
        <v>60.355788897</v>
      </c>
      <c r="D9" s="53">
        <f>VLOOKUP(A9,$N$3:$R$15,5,FALSE)</f>
        <v>60.517432998</v>
      </c>
      <c r="E9" s="56" t="s">
        <v>53</v>
      </c>
      <c r="F9" s="53">
        <f>VLOOKUP(A9,$N$17:$R$29,4,FALSE)</f>
        <v>24.847443703</v>
      </c>
      <c r="G9" s="53">
        <f>VLOOKUP(A9,$N$17:$R$29,5,FALSE)</f>
        <v>22.294908798</v>
      </c>
      <c r="H9" s="56" t="s">
        <v>39</v>
      </c>
      <c r="I9" s="53">
        <f>VLOOKUP(A9,$N$31:$R$43,4,FALSE)</f>
        <v>14.796767401</v>
      </c>
      <c r="J9" s="53">
        <f>VLOOKUP(A9,$N$31:$R$43,5,FALSE)</f>
        <v>17.187658204</v>
      </c>
      <c r="K9" s="54"/>
      <c r="L9" s="54"/>
      <c r="M9" s="78" t="s">
        <v>267</v>
      </c>
      <c r="N9" s="78" t="s">
        <v>262</v>
      </c>
      <c r="O9" s="78" t="s">
        <v>268</v>
      </c>
      <c r="P9" s="78" t="s">
        <v>269</v>
      </c>
      <c r="Q9" s="78">
        <v>58.105947403</v>
      </c>
      <c r="R9" s="78">
        <v>50.241544863</v>
      </c>
    </row>
    <row r="10" spans="1:18" ht="13.5" customHeight="1">
      <c r="A10" s="11" t="s">
        <v>5</v>
      </c>
      <c r="B10" s="12" t="s">
        <v>54</v>
      </c>
      <c r="C10" s="53">
        <f aca="true" t="shared" si="0" ref="C10:C23">VLOOKUP(A10,$N$3:$R$15,4,FALSE)</f>
        <v>64.249411291</v>
      </c>
      <c r="D10" s="53">
        <f>VLOOKUP(A10,$N$3:$R$15,5,FALSE)</f>
        <v>67.355662953</v>
      </c>
      <c r="E10" s="56" t="s">
        <v>55</v>
      </c>
      <c r="F10" s="53">
        <f>VLOOKUP(A10,$N$17:$R$29,4,FALSE)</f>
        <v>28.189010692</v>
      </c>
      <c r="G10" s="53">
        <f>VLOOKUP(A10,$N$17:$R$29,5,FALSE)</f>
        <v>27.452393337</v>
      </c>
      <c r="H10" s="56" t="s">
        <v>56</v>
      </c>
      <c r="I10" s="53">
        <f>VLOOKUP(A10,$N$31:$R$43,4,FALSE)</f>
        <v>7.5615780165</v>
      </c>
      <c r="J10" s="53">
        <f>VLOOKUP(A10,$N$31:$R$43,5,FALSE)</f>
        <v>5.19194371</v>
      </c>
      <c r="K10" s="54"/>
      <c r="L10" s="54"/>
      <c r="M10" s="78" t="s">
        <v>267</v>
      </c>
      <c r="N10" s="78" t="s">
        <v>263</v>
      </c>
      <c r="O10" s="78" t="s">
        <v>268</v>
      </c>
      <c r="P10" s="78" t="s">
        <v>269</v>
      </c>
      <c r="Q10" s="78">
        <v>100</v>
      </c>
      <c r="R10" s="78">
        <v>54.401733408</v>
      </c>
    </row>
    <row r="11" spans="1:18" ht="13.5" customHeight="1">
      <c r="A11" s="11" t="s">
        <v>204</v>
      </c>
      <c r="B11" s="12" t="s">
        <v>57</v>
      </c>
      <c r="C11" s="53">
        <f>VLOOKUP(A11,$N$44:$R$46,4,FALSE)</f>
        <v>80.40857715</v>
      </c>
      <c r="D11" s="53">
        <f>VLOOKUP(A11,$N$44:$R$46,5,FALSE)</f>
        <v>68.316457257</v>
      </c>
      <c r="E11" s="56" t="s">
        <v>58</v>
      </c>
      <c r="F11" s="53">
        <f>VLOOKUP(A11,$N$47:$R$49,4,FALSE)</f>
        <v>2.2363844076</v>
      </c>
      <c r="G11" s="53">
        <f>VLOOKUP(A11,$N$47:$R$49,5,FALSE)</f>
        <v>2.7895317021</v>
      </c>
      <c r="H11" s="56" t="s">
        <v>13</v>
      </c>
      <c r="I11" s="53">
        <f>VLOOKUP(A11,$N$50:$R$52,4,FALSE)</f>
        <v>17.355038442</v>
      </c>
      <c r="J11" s="53">
        <f>VLOOKUP(A11,$N$50:$R$52,5,FALSE)</f>
        <v>28.894011041</v>
      </c>
      <c r="K11" s="54"/>
      <c r="L11" s="54"/>
      <c r="M11" s="78" t="s">
        <v>267</v>
      </c>
      <c r="N11" s="78" t="s">
        <v>264</v>
      </c>
      <c r="O11" s="78" t="s">
        <v>268</v>
      </c>
      <c r="P11" s="78" t="s">
        <v>269</v>
      </c>
      <c r="Q11" s="78">
        <v>100</v>
      </c>
      <c r="R11" s="78">
        <v>100</v>
      </c>
    </row>
    <row r="12" spans="1:18" ht="13.5" customHeight="1">
      <c r="A12" s="74" t="s">
        <v>259</v>
      </c>
      <c r="B12" s="12" t="s">
        <v>57</v>
      </c>
      <c r="C12" s="53">
        <f t="shared" si="0"/>
        <v>81.53483609</v>
      </c>
      <c r="D12" s="53">
        <f aca="true" t="shared" si="1" ref="D12:D17">VLOOKUP(A12,$N$3:$R$15,5,FALSE)</f>
        <v>68.30830212</v>
      </c>
      <c r="E12" s="56" t="s">
        <v>58</v>
      </c>
      <c r="F12" s="53">
        <f aca="true" t="shared" si="2" ref="F12:F17">VLOOKUP(A12,$N$17:$R$29,4,FALSE)</f>
        <v>2.1544212903</v>
      </c>
      <c r="G12" s="53">
        <f aca="true" t="shared" si="3" ref="G12:G17">VLOOKUP(A12,$N$17:$R$29,5,FALSE)</f>
        <v>2.8622586233</v>
      </c>
      <c r="H12" s="56" t="s">
        <v>13</v>
      </c>
      <c r="I12" s="53">
        <f aca="true" t="shared" si="4" ref="I12:I17">VLOOKUP(A12,$N$31:$R$43,4,FALSE)</f>
        <v>16.31074262</v>
      </c>
      <c r="J12" s="53">
        <f aca="true" t="shared" si="5" ref="J12:J17">VLOOKUP(A12,$N$31:$R$43,5,FALSE)</f>
        <v>28.829439256</v>
      </c>
      <c r="K12" s="54"/>
      <c r="L12" s="54"/>
      <c r="M12" s="78" t="s">
        <v>267</v>
      </c>
      <c r="N12" s="78" t="s">
        <v>272</v>
      </c>
      <c r="O12" s="78" t="s">
        <v>268</v>
      </c>
      <c r="P12" s="78" t="s">
        <v>269</v>
      </c>
      <c r="Q12" s="78">
        <v>75.821222679</v>
      </c>
      <c r="R12" s="78">
        <v>53.760428043</v>
      </c>
    </row>
    <row r="13" spans="1:18" ht="13.5" customHeight="1">
      <c r="A13" s="74" t="s">
        <v>260</v>
      </c>
      <c r="B13" s="13" t="s">
        <v>197</v>
      </c>
      <c r="C13" s="53">
        <f t="shared" si="0"/>
        <v>100</v>
      </c>
      <c r="D13" s="53">
        <f t="shared" si="1"/>
        <v>100</v>
      </c>
      <c r="E13" s="13" t="s">
        <v>197</v>
      </c>
      <c r="F13" s="53">
        <f t="shared" si="2"/>
        <v>0</v>
      </c>
      <c r="G13" s="53">
        <f t="shared" si="3"/>
        <v>0</v>
      </c>
      <c r="H13" s="13" t="s">
        <v>197</v>
      </c>
      <c r="I13" s="53">
        <f t="shared" si="4"/>
        <v>0</v>
      </c>
      <c r="J13" s="53">
        <f t="shared" si="5"/>
        <v>0</v>
      </c>
      <c r="K13" s="54"/>
      <c r="L13" s="54"/>
      <c r="M13" s="78" t="s">
        <v>267</v>
      </c>
      <c r="N13" s="78" t="s">
        <v>18</v>
      </c>
      <c r="O13" s="78" t="s">
        <v>268</v>
      </c>
      <c r="P13" s="78" t="s">
        <v>269</v>
      </c>
      <c r="Q13" s="78">
        <v>85.259081659</v>
      </c>
      <c r="R13" s="78">
        <v>66.714454578</v>
      </c>
    </row>
    <row r="14" spans="1:18" ht="13.5" customHeight="1">
      <c r="A14" s="74" t="s">
        <v>261</v>
      </c>
      <c r="B14" s="13" t="s">
        <v>197</v>
      </c>
      <c r="C14" s="53">
        <f t="shared" si="0"/>
        <v>73.799017357</v>
      </c>
      <c r="D14" s="53">
        <f t="shared" si="1"/>
        <v>77.378913352</v>
      </c>
      <c r="E14" s="53" t="s">
        <v>197</v>
      </c>
      <c r="F14" s="53">
        <f t="shared" si="2"/>
        <v>5.8233079254</v>
      </c>
      <c r="G14" s="53">
        <f t="shared" si="3"/>
        <v>3.3112114768</v>
      </c>
      <c r="H14" s="53" t="s">
        <v>197</v>
      </c>
      <c r="I14" s="53">
        <f t="shared" si="4"/>
        <v>20.377674718</v>
      </c>
      <c r="J14" s="53">
        <f t="shared" si="5"/>
        <v>19.309875171</v>
      </c>
      <c r="K14" s="54"/>
      <c r="L14" s="54"/>
      <c r="M14" s="78" t="s">
        <v>267</v>
      </c>
      <c r="N14" s="78" t="s">
        <v>21</v>
      </c>
      <c r="O14" s="78" t="s">
        <v>268</v>
      </c>
      <c r="P14" s="78" t="s">
        <v>269</v>
      </c>
      <c r="Q14" s="78">
        <v>100</v>
      </c>
      <c r="R14" s="78">
        <v>100</v>
      </c>
    </row>
    <row r="15" spans="1:18" ht="13.5" customHeight="1">
      <c r="A15" s="74" t="s">
        <v>262</v>
      </c>
      <c r="B15" s="13" t="s">
        <v>197</v>
      </c>
      <c r="C15" s="53">
        <f t="shared" si="0"/>
        <v>58.105947403</v>
      </c>
      <c r="D15" s="53">
        <f t="shared" si="1"/>
        <v>50.241544863</v>
      </c>
      <c r="E15" s="13" t="s">
        <v>197</v>
      </c>
      <c r="F15" s="53">
        <f t="shared" si="2"/>
        <v>0</v>
      </c>
      <c r="G15" s="53">
        <f t="shared" si="3"/>
        <v>0</v>
      </c>
      <c r="H15" s="13" t="s">
        <v>197</v>
      </c>
      <c r="I15" s="53">
        <f t="shared" si="4"/>
        <v>41.894052597</v>
      </c>
      <c r="J15" s="53">
        <f t="shared" si="5"/>
        <v>49.758455137</v>
      </c>
      <c r="K15" s="54"/>
      <c r="L15" s="54"/>
      <c r="M15" s="78" t="s">
        <v>267</v>
      </c>
      <c r="N15" s="78" t="s">
        <v>5</v>
      </c>
      <c r="O15" s="78" t="s">
        <v>268</v>
      </c>
      <c r="P15" s="78" t="s">
        <v>269</v>
      </c>
      <c r="Q15" s="78">
        <v>64.249411291</v>
      </c>
      <c r="R15" s="78">
        <v>67.355662953</v>
      </c>
    </row>
    <row r="16" spans="1:16" ht="13.5" customHeight="1">
      <c r="A16" s="74" t="s">
        <v>263</v>
      </c>
      <c r="B16" s="13" t="s">
        <v>197</v>
      </c>
      <c r="C16" s="53">
        <f t="shared" si="0"/>
        <v>100</v>
      </c>
      <c r="D16" s="53">
        <f t="shared" si="1"/>
        <v>54.401733408</v>
      </c>
      <c r="E16" s="13" t="s">
        <v>197</v>
      </c>
      <c r="F16" s="53">
        <f t="shared" si="2"/>
        <v>0</v>
      </c>
      <c r="G16" s="53">
        <f t="shared" si="3"/>
        <v>0</v>
      </c>
      <c r="H16" s="13" t="s">
        <v>197</v>
      </c>
      <c r="I16" s="53">
        <f t="shared" si="4"/>
        <v>0</v>
      </c>
      <c r="J16" s="53">
        <f t="shared" si="5"/>
        <v>45.598266592</v>
      </c>
      <c r="K16" s="54"/>
      <c r="L16" s="54"/>
      <c r="M16" s="78" t="s">
        <v>270</v>
      </c>
      <c r="O16" s="78" t="s">
        <v>268</v>
      </c>
      <c r="P16" s="78" t="s">
        <v>269</v>
      </c>
    </row>
    <row r="17" spans="1:18" ht="13.5" customHeight="1">
      <c r="A17" s="74" t="s">
        <v>264</v>
      </c>
      <c r="B17" s="13" t="s">
        <v>197</v>
      </c>
      <c r="C17" s="53">
        <f t="shared" si="0"/>
        <v>100</v>
      </c>
      <c r="D17" s="53">
        <f t="shared" si="1"/>
        <v>100</v>
      </c>
      <c r="E17" s="53" t="s">
        <v>197</v>
      </c>
      <c r="F17" s="53">
        <f t="shared" si="2"/>
        <v>0</v>
      </c>
      <c r="G17" s="53">
        <f t="shared" si="3"/>
        <v>0</v>
      </c>
      <c r="H17" s="53" t="s">
        <v>197</v>
      </c>
      <c r="I17" s="53">
        <f t="shared" si="4"/>
        <v>0</v>
      </c>
      <c r="J17" s="53">
        <f t="shared" si="5"/>
        <v>0</v>
      </c>
      <c r="K17" s="54"/>
      <c r="L17" s="54"/>
      <c r="M17" s="78" t="s">
        <v>270</v>
      </c>
      <c r="N17" s="78" t="s">
        <v>3</v>
      </c>
      <c r="O17" s="78" t="s">
        <v>268</v>
      </c>
      <c r="P17" s="78" t="s">
        <v>269</v>
      </c>
      <c r="Q17" s="78">
        <v>24.847443703</v>
      </c>
      <c r="R17" s="78">
        <v>22.294908798</v>
      </c>
    </row>
    <row r="18" spans="1:18" ht="13.5" customHeight="1">
      <c r="A18" s="11" t="s">
        <v>11</v>
      </c>
      <c r="B18" s="12" t="s">
        <v>60</v>
      </c>
      <c r="C18" s="53">
        <f>VLOOKUP(A18,$N$44:$R$46,4,FALSE)</f>
        <v>84.194342651</v>
      </c>
      <c r="D18" s="53">
        <f>VLOOKUP(A18,$N$44:$R$46,5,FALSE)</f>
        <v>87.164172041</v>
      </c>
      <c r="E18" s="56" t="s">
        <v>61</v>
      </c>
      <c r="F18" s="53">
        <f>VLOOKUP(A18,$N$47:$R$49,4,FALSE)</f>
        <v>8.9298007029</v>
      </c>
      <c r="G18" s="53">
        <f>VLOOKUP(A18,$N$47:$R$49,5,FALSE)</f>
        <v>4.8631926054</v>
      </c>
      <c r="H18" s="56" t="s">
        <v>41</v>
      </c>
      <c r="I18" s="53">
        <f>VLOOKUP(A18,$N$50:$R$52,4,FALSE)</f>
        <v>6.8758566461</v>
      </c>
      <c r="J18" s="53">
        <f>VLOOKUP(A18,$N$50:$R$52,5,FALSE)</f>
        <v>7.9726353536</v>
      </c>
      <c r="K18" s="54"/>
      <c r="L18" s="54"/>
      <c r="M18" s="78" t="s">
        <v>270</v>
      </c>
      <c r="N18" s="78" t="s">
        <v>259</v>
      </c>
      <c r="O18" s="78" t="s">
        <v>268</v>
      </c>
      <c r="P18" s="78" t="s">
        <v>269</v>
      </c>
      <c r="Q18" s="78">
        <v>2.1544212903</v>
      </c>
      <c r="R18" s="78">
        <v>2.8622586233</v>
      </c>
    </row>
    <row r="19" spans="1:18" ht="13.5" customHeight="1">
      <c r="A19" s="74" t="s">
        <v>250</v>
      </c>
      <c r="B19" s="12" t="s">
        <v>60</v>
      </c>
      <c r="C19" s="53">
        <f t="shared" si="0"/>
        <v>57.676745149</v>
      </c>
      <c r="D19" s="53">
        <f>VLOOKUP(A19,$N$3:$R$15,5,FALSE)</f>
        <v>58.197163709</v>
      </c>
      <c r="E19" s="56" t="s">
        <v>61</v>
      </c>
      <c r="F19" s="53">
        <f>VLOOKUP(A19,$N$17:$R$29,4,FALSE)</f>
        <v>34.325888638</v>
      </c>
      <c r="G19" s="53">
        <f>VLOOKUP(A19,$N$17:$R$29,5,FALSE)</f>
        <v>28.517065816</v>
      </c>
      <c r="H19" s="56" t="s">
        <v>41</v>
      </c>
      <c r="I19" s="53">
        <f>VLOOKUP(A19,$N$31:$R$43,4,FALSE)</f>
        <v>7.9973662132</v>
      </c>
      <c r="J19" s="53">
        <f>VLOOKUP(A19,$N$31:$R$43,5,FALSE)</f>
        <v>13.285770475</v>
      </c>
      <c r="K19" s="54"/>
      <c r="L19" s="54"/>
      <c r="M19" s="78" t="s">
        <v>270</v>
      </c>
      <c r="N19" s="78" t="s">
        <v>260</v>
      </c>
      <c r="O19" s="78" t="s">
        <v>268</v>
      </c>
      <c r="P19" s="78" t="s">
        <v>269</v>
      </c>
      <c r="Q19" s="78">
        <v>0</v>
      </c>
      <c r="R19" s="78">
        <v>0</v>
      </c>
    </row>
    <row r="20" spans="1:18" ht="13.5" customHeight="1">
      <c r="A20" s="74" t="s">
        <v>251</v>
      </c>
      <c r="B20" s="13" t="s">
        <v>197</v>
      </c>
      <c r="C20" s="53">
        <f t="shared" si="0"/>
        <v>93.124438275</v>
      </c>
      <c r="D20" s="53">
        <f>VLOOKUP(A20,$N$3:$R$15,5,FALSE)</f>
        <v>93.119735405</v>
      </c>
      <c r="E20" s="13" t="s">
        <v>197</v>
      </c>
      <c r="F20" s="53">
        <f>VLOOKUP(A20,$N$17:$R$29,4,FALSE)</f>
        <v>0.3773858874</v>
      </c>
      <c r="G20" s="53">
        <f>VLOOKUP(A20,$N$17:$R$29,5,FALSE)</f>
        <v>0</v>
      </c>
      <c r="H20" s="13" t="s">
        <v>197</v>
      </c>
      <c r="I20" s="53">
        <f>VLOOKUP(A20,$N$31:$R$43,4,FALSE)</f>
        <v>6.4981758371</v>
      </c>
      <c r="J20" s="53">
        <f>VLOOKUP(A20,$N$31:$R$43,5,FALSE)</f>
        <v>6.8802645946</v>
      </c>
      <c r="K20" s="54"/>
      <c r="L20" s="54"/>
      <c r="M20" s="78" t="s">
        <v>270</v>
      </c>
      <c r="N20" s="78" t="s">
        <v>261</v>
      </c>
      <c r="O20" s="78" t="s">
        <v>268</v>
      </c>
      <c r="P20" s="78" t="s">
        <v>269</v>
      </c>
      <c r="Q20" s="78">
        <v>5.8233079254</v>
      </c>
      <c r="R20" s="78">
        <v>3.3112114768</v>
      </c>
    </row>
    <row r="21" spans="1:18" ht="13.5" customHeight="1">
      <c r="A21" s="11" t="s">
        <v>272</v>
      </c>
      <c r="B21" s="12" t="s">
        <v>63</v>
      </c>
      <c r="C21" s="53">
        <f t="shared" si="0"/>
        <v>75.821222679</v>
      </c>
      <c r="D21" s="53">
        <f>VLOOKUP(A21,$N$3:$R$15,5,FALSE)</f>
        <v>53.760428043</v>
      </c>
      <c r="E21" s="56" t="s">
        <v>41</v>
      </c>
      <c r="F21" s="53">
        <f>VLOOKUP(A21,$N$17:$R$29,4,FALSE)</f>
        <v>0</v>
      </c>
      <c r="G21" s="53">
        <f>VLOOKUP(A21,$N$17:$R$29,5,FALSE)</f>
        <v>0</v>
      </c>
      <c r="H21" s="56" t="s">
        <v>64</v>
      </c>
      <c r="I21" s="53">
        <f>VLOOKUP(A21,$N$31:$R$43,4,FALSE)</f>
        <v>24.178777321</v>
      </c>
      <c r="J21" s="53">
        <f>VLOOKUP(A21,$N$31:$R$43,5,FALSE)</f>
        <v>46.239571957</v>
      </c>
      <c r="K21" s="54"/>
      <c r="L21" s="54"/>
      <c r="M21" s="78" t="s">
        <v>270</v>
      </c>
      <c r="N21" s="78" t="s">
        <v>250</v>
      </c>
      <c r="O21" s="78" t="s">
        <v>268</v>
      </c>
      <c r="P21" s="78" t="s">
        <v>269</v>
      </c>
      <c r="Q21" s="78">
        <v>34.325888638</v>
      </c>
      <c r="R21" s="78">
        <v>28.517065816</v>
      </c>
    </row>
    <row r="22" spans="1:18" ht="13.5" customHeight="1">
      <c r="A22" s="11" t="s">
        <v>18</v>
      </c>
      <c r="B22" s="12" t="s">
        <v>66</v>
      </c>
      <c r="C22" s="53">
        <f t="shared" si="0"/>
        <v>85.259081659</v>
      </c>
      <c r="D22" s="53">
        <f>VLOOKUP(A22,$N$3:$R$15,5,FALSE)</f>
        <v>66.714454578</v>
      </c>
      <c r="E22" s="56" t="s">
        <v>41</v>
      </c>
      <c r="F22" s="53">
        <f>VLOOKUP(A22,$N$17:$R$29,4,FALSE)</f>
        <v>3.2463528364</v>
      </c>
      <c r="G22" s="53">
        <f>VLOOKUP(A22,$N$17:$R$29,5,FALSE)</f>
        <v>22.828094857</v>
      </c>
      <c r="H22" s="56" t="s">
        <v>20</v>
      </c>
      <c r="I22" s="53">
        <f>VLOOKUP(A22,$N$31:$R$43,4,FALSE)</f>
        <v>11.494565504</v>
      </c>
      <c r="J22" s="53">
        <f>VLOOKUP(A22,$N$31:$R$43,5,FALSE)</f>
        <v>10.457450565</v>
      </c>
      <c r="K22" s="54"/>
      <c r="L22" s="54"/>
      <c r="M22" s="78" t="s">
        <v>270</v>
      </c>
      <c r="N22" s="78" t="s">
        <v>251</v>
      </c>
      <c r="O22" s="78" t="s">
        <v>268</v>
      </c>
      <c r="P22" s="78" t="s">
        <v>269</v>
      </c>
      <c r="Q22" s="78">
        <v>0.3773858874</v>
      </c>
      <c r="R22" s="78">
        <v>0</v>
      </c>
    </row>
    <row r="23" spans="1:18" ht="13.5" customHeight="1">
      <c r="A23" s="11" t="s">
        <v>21</v>
      </c>
      <c r="B23" s="12" t="s">
        <v>47</v>
      </c>
      <c r="C23" s="53">
        <f t="shared" si="0"/>
        <v>100</v>
      </c>
      <c r="D23" s="53">
        <f>VLOOKUP(A23,$N$3:$R$15,5,FALSE)</f>
        <v>100</v>
      </c>
      <c r="E23" s="56" t="s">
        <v>41</v>
      </c>
      <c r="F23" s="53">
        <f>VLOOKUP(A23,$N$17:$R$29,4,FALSE)</f>
        <v>0</v>
      </c>
      <c r="G23" s="53">
        <f>VLOOKUP(A23,$N$17:$R$29,5,FALSE)</f>
        <v>0</v>
      </c>
      <c r="H23" s="56" t="s">
        <v>41</v>
      </c>
      <c r="I23" s="53">
        <f>VLOOKUP(A23,$N$31:$R$43,4,FALSE)</f>
        <v>0</v>
      </c>
      <c r="J23" s="53">
        <f>VLOOKUP(A23,$N$31:$R$43,5,FALSE)</f>
        <v>0</v>
      </c>
      <c r="K23" s="54"/>
      <c r="L23" s="54"/>
      <c r="M23" s="78" t="s">
        <v>270</v>
      </c>
      <c r="N23" s="78" t="s">
        <v>262</v>
      </c>
      <c r="O23" s="78" t="s">
        <v>268</v>
      </c>
      <c r="P23" s="78" t="s">
        <v>269</v>
      </c>
      <c r="Q23" s="78">
        <v>0</v>
      </c>
      <c r="R23" s="78">
        <v>0</v>
      </c>
    </row>
    <row r="24" spans="1:18" ht="13.5" customHeight="1">
      <c r="A24" s="1"/>
      <c r="B24" s="19"/>
      <c r="C24" s="19"/>
      <c r="D24" s="19"/>
      <c r="E24" s="19"/>
      <c r="F24" s="19"/>
      <c r="G24" s="19"/>
      <c r="H24" s="19"/>
      <c r="I24" s="19"/>
      <c r="J24" s="19"/>
      <c r="M24" s="78" t="s">
        <v>270</v>
      </c>
      <c r="N24" s="78" t="s">
        <v>263</v>
      </c>
      <c r="O24" s="78" t="s">
        <v>268</v>
      </c>
      <c r="P24" s="78" t="s">
        <v>269</v>
      </c>
      <c r="Q24" s="78">
        <v>0</v>
      </c>
      <c r="R24" s="78">
        <v>0</v>
      </c>
    </row>
    <row r="25" spans="2:18" ht="13.5" customHeight="1">
      <c r="B25" s="19"/>
      <c r="C25" s="19"/>
      <c r="D25" s="19"/>
      <c r="E25" s="19"/>
      <c r="F25" s="19"/>
      <c r="G25" s="19"/>
      <c r="H25" s="19"/>
      <c r="I25" s="19"/>
      <c r="J25" s="19"/>
      <c r="M25" s="78" t="s">
        <v>270</v>
      </c>
      <c r="N25" s="78" t="s">
        <v>264</v>
      </c>
      <c r="O25" s="78" t="s">
        <v>268</v>
      </c>
      <c r="P25" s="78" t="s">
        <v>269</v>
      </c>
      <c r="Q25" s="78">
        <v>0</v>
      </c>
      <c r="R25" s="78">
        <v>0</v>
      </c>
    </row>
    <row r="26" spans="2:18" ht="13.5" customHeight="1">
      <c r="B26" s="19"/>
      <c r="C26" s="19"/>
      <c r="D26" s="19"/>
      <c r="E26" s="19"/>
      <c r="F26" s="19"/>
      <c r="G26" s="19"/>
      <c r="H26" s="19"/>
      <c r="I26" s="19"/>
      <c r="J26" s="19"/>
      <c r="M26" s="78" t="s">
        <v>270</v>
      </c>
      <c r="N26" s="78" t="s">
        <v>272</v>
      </c>
      <c r="O26" s="78" t="s">
        <v>268</v>
      </c>
      <c r="P26" s="78" t="s">
        <v>269</v>
      </c>
      <c r="Q26" s="78">
        <v>0</v>
      </c>
      <c r="R26" s="78">
        <v>0</v>
      </c>
    </row>
    <row r="27" spans="1:18" ht="13.5" customHeight="1">
      <c r="A27" s="1"/>
      <c r="B27" s="20"/>
      <c r="C27" s="19"/>
      <c r="D27" s="20"/>
      <c r="E27" s="20"/>
      <c r="F27" s="20"/>
      <c r="G27" s="20"/>
      <c r="H27" s="20"/>
      <c r="I27" s="20"/>
      <c r="J27" s="20"/>
      <c r="M27" s="78" t="s">
        <v>270</v>
      </c>
      <c r="N27" s="78" t="s">
        <v>18</v>
      </c>
      <c r="O27" s="78" t="s">
        <v>268</v>
      </c>
      <c r="P27" s="78" t="s">
        <v>269</v>
      </c>
      <c r="Q27" s="78">
        <v>3.2463528364</v>
      </c>
      <c r="R27" s="78">
        <v>22.828094857</v>
      </c>
    </row>
    <row r="28" spans="2:18" ht="13.5" customHeight="1">
      <c r="B28" s="20"/>
      <c r="C28" s="19"/>
      <c r="D28" s="20"/>
      <c r="E28" s="20"/>
      <c r="F28" s="20"/>
      <c r="G28" s="20"/>
      <c r="H28" s="20"/>
      <c r="I28" s="20"/>
      <c r="J28" s="20"/>
      <c r="M28" s="78" t="s">
        <v>270</v>
      </c>
      <c r="N28" s="78" t="s">
        <v>21</v>
      </c>
      <c r="O28" s="78" t="s">
        <v>268</v>
      </c>
      <c r="P28" s="78" t="s">
        <v>269</v>
      </c>
      <c r="Q28" s="78">
        <v>0</v>
      </c>
      <c r="R28" s="78">
        <v>0</v>
      </c>
    </row>
    <row r="29" spans="2:18" ht="13.5" customHeight="1">
      <c r="B29" s="20"/>
      <c r="C29" s="20"/>
      <c r="D29" s="20"/>
      <c r="E29" s="20"/>
      <c r="F29" s="20"/>
      <c r="G29" s="20"/>
      <c r="H29" s="20"/>
      <c r="I29" s="20"/>
      <c r="J29" s="20"/>
      <c r="M29" s="78" t="s">
        <v>270</v>
      </c>
      <c r="N29" s="78" t="s">
        <v>5</v>
      </c>
      <c r="O29" s="78" t="s">
        <v>268</v>
      </c>
      <c r="P29" s="78" t="s">
        <v>269</v>
      </c>
      <c r="Q29" s="78">
        <v>28.189010692</v>
      </c>
      <c r="R29" s="78">
        <v>27.452393337</v>
      </c>
    </row>
    <row r="30" spans="2:16" ht="13.5" customHeight="1">
      <c r="B30" s="20"/>
      <c r="C30" s="20"/>
      <c r="D30" s="20"/>
      <c r="E30" s="20"/>
      <c r="F30" s="20"/>
      <c r="G30" s="20"/>
      <c r="H30" s="20"/>
      <c r="I30" s="20"/>
      <c r="J30" s="20"/>
      <c r="M30" s="78" t="s">
        <v>271</v>
      </c>
      <c r="O30" s="78" t="s">
        <v>268</v>
      </c>
      <c r="P30" s="78" t="s">
        <v>269</v>
      </c>
    </row>
    <row r="31" spans="2:18" ht="13.5" customHeight="1">
      <c r="B31" s="20"/>
      <c r="C31" s="20"/>
      <c r="D31" s="20"/>
      <c r="E31" s="20"/>
      <c r="F31" s="20"/>
      <c r="G31" s="20"/>
      <c r="H31" s="20"/>
      <c r="I31" s="20"/>
      <c r="J31" s="20"/>
      <c r="M31" s="78" t="s">
        <v>271</v>
      </c>
      <c r="N31" s="78" t="s">
        <v>3</v>
      </c>
      <c r="O31" s="78" t="s">
        <v>268</v>
      </c>
      <c r="P31" s="78" t="s">
        <v>269</v>
      </c>
      <c r="Q31" s="78">
        <v>14.796767401</v>
      </c>
      <c r="R31" s="78">
        <v>17.187658204</v>
      </c>
    </row>
    <row r="32" spans="2:18" ht="13.5" customHeight="1">
      <c r="B32" s="20"/>
      <c r="C32" s="20"/>
      <c r="D32" s="20"/>
      <c r="E32" s="20"/>
      <c r="F32" s="20"/>
      <c r="G32" s="20"/>
      <c r="H32" s="20"/>
      <c r="I32" s="20"/>
      <c r="J32" s="20"/>
      <c r="M32" s="78" t="s">
        <v>271</v>
      </c>
      <c r="N32" s="78" t="s">
        <v>259</v>
      </c>
      <c r="O32" s="78" t="s">
        <v>268</v>
      </c>
      <c r="P32" s="78" t="s">
        <v>269</v>
      </c>
      <c r="Q32" s="78">
        <v>16.31074262</v>
      </c>
      <c r="R32" s="78">
        <v>28.829439256</v>
      </c>
    </row>
    <row r="33" spans="2:18" ht="13.5" customHeight="1">
      <c r="B33" s="20"/>
      <c r="C33" s="20"/>
      <c r="D33" s="20"/>
      <c r="E33" s="20"/>
      <c r="F33" s="20"/>
      <c r="G33" s="20"/>
      <c r="H33" s="20"/>
      <c r="I33" s="20"/>
      <c r="J33" s="20"/>
      <c r="M33" s="78" t="s">
        <v>271</v>
      </c>
      <c r="N33" s="78" t="s">
        <v>260</v>
      </c>
      <c r="O33" s="78" t="s">
        <v>268</v>
      </c>
      <c r="P33" s="78" t="s">
        <v>269</v>
      </c>
      <c r="Q33" s="78">
        <v>0</v>
      </c>
      <c r="R33" s="78">
        <v>0</v>
      </c>
    </row>
    <row r="34" spans="3:18" ht="13.5" customHeight="1">
      <c r="C34" s="20"/>
      <c r="M34" s="78" t="s">
        <v>271</v>
      </c>
      <c r="N34" s="78" t="s">
        <v>261</v>
      </c>
      <c r="O34" s="78" t="s">
        <v>268</v>
      </c>
      <c r="P34" s="78" t="s">
        <v>269</v>
      </c>
      <c r="Q34" s="78">
        <v>20.377674718</v>
      </c>
      <c r="R34" s="78">
        <v>19.309875171</v>
      </c>
    </row>
    <row r="35" spans="3:18" ht="13.5" customHeight="1">
      <c r="C35" s="20"/>
      <c r="M35" s="78" t="s">
        <v>271</v>
      </c>
      <c r="N35" s="78" t="s">
        <v>250</v>
      </c>
      <c r="O35" s="78" t="s">
        <v>268</v>
      </c>
      <c r="P35" s="78" t="s">
        <v>269</v>
      </c>
      <c r="Q35" s="78">
        <v>7.9973662132</v>
      </c>
      <c r="R35" s="78">
        <v>13.285770475</v>
      </c>
    </row>
    <row r="36" spans="13:18" ht="13.5" customHeight="1">
      <c r="M36" s="78" t="s">
        <v>271</v>
      </c>
      <c r="N36" s="78" t="s">
        <v>251</v>
      </c>
      <c r="O36" s="78" t="s">
        <v>268</v>
      </c>
      <c r="P36" s="78" t="s">
        <v>269</v>
      </c>
      <c r="Q36" s="78">
        <v>6.4981758371</v>
      </c>
      <c r="R36" s="78">
        <v>6.8802645946</v>
      </c>
    </row>
    <row r="37" spans="13:18" ht="13.5" customHeight="1">
      <c r="M37" s="78" t="s">
        <v>271</v>
      </c>
      <c r="N37" s="78" t="s">
        <v>262</v>
      </c>
      <c r="O37" s="78" t="s">
        <v>268</v>
      </c>
      <c r="P37" s="78" t="s">
        <v>269</v>
      </c>
      <c r="Q37" s="78">
        <v>41.894052597</v>
      </c>
      <c r="R37" s="78">
        <v>49.758455137</v>
      </c>
    </row>
    <row r="38" spans="13:18" ht="13.5" customHeight="1">
      <c r="M38" s="78" t="s">
        <v>271</v>
      </c>
      <c r="N38" s="78" t="s">
        <v>263</v>
      </c>
      <c r="O38" s="78" t="s">
        <v>268</v>
      </c>
      <c r="P38" s="78" t="s">
        <v>269</v>
      </c>
      <c r="Q38" s="78">
        <v>0</v>
      </c>
      <c r="R38" s="78">
        <v>45.598266592</v>
      </c>
    </row>
    <row r="39" spans="13:18" ht="13.5" customHeight="1">
      <c r="M39" s="78" t="s">
        <v>271</v>
      </c>
      <c r="N39" s="78" t="s">
        <v>264</v>
      </c>
      <c r="O39" s="78" t="s">
        <v>268</v>
      </c>
      <c r="P39" s="78" t="s">
        <v>269</v>
      </c>
      <c r="Q39" s="78">
        <v>0</v>
      </c>
      <c r="R39" s="78">
        <v>0</v>
      </c>
    </row>
    <row r="40" spans="13:18" ht="13.5" customHeight="1">
      <c r="M40" s="78" t="s">
        <v>271</v>
      </c>
      <c r="N40" s="78" t="s">
        <v>272</v>
      </c>
      <c r="O40" s="78" t="s">
        <v>268</v>
      </c>
      <c r="P40" s="78" t="s">
        <v>269</v>
      </c>
      <c r="Q40" s="78">
        <v>24.178777321</v>
      </c>
      <c r="R40" s="78">
        <v>46.239571957</v>
      </c>
    </row>
    <row r="41" spans="13:18" ht="13.5" customHeight="1">
      <c r="M41" s="78" t="s">
        <v>271</v>
      </c>
      <c r="N41" s="78" t="s">
        <v>18</v>
      </c>
      <c r="O41" s="78" t="s">
        <v>268</v>
      </c>
      <c r="P41" s="78" t="s">
        <v>269</v>
      </c>
      <c r="Q41" s="78">
        <v>11.494565504</v>
      </c>
      <c r="R41" s="78">
        <v>10.457450565</v>
      </c>
    </row>
    <row r="42" spans="13:18" ht="13.5" customHeight="1">
      <c r="M42" s="78" t="s">
        <v>271</v>
      </c>
      <c r="N42" s="78" t="s">
        <v>21</v>
      </c>
      <c r="O42" s="78" t="s">
        <v>268</v>
      </c>
      <c r="P42" s="78" t="s">
        <v>269</v>
      </c>
      <c r="Q42" s="78">
        <v>0</v>
      </c>
      <c r="R42" s="78">
        <v>0</v>
      </c>
    </row>
    <row r="43" spans="13:18" ht="13.5" customHeight="1">
      <c r="M43" s="78" t="s">
        <v>271</v>
      </c>
      <c r="N43" s="78" t="s">
        <v>5</v>
      </c>
      <c r="O43" s="78" t="s">
        <v>268</v>
      </c>
      <c r="P43" s="78" t="s">
        <v>269</v>
      </c>
      <c r="Q43" s="78">
        <v>7.5615780165</v>
      </c>
      <c r="R43" s="78">
        <v>5.19194371</v>
      </c>
    </row>
    <row r="44" spans="13:16" ht="13.5" customHeight="1">
      <c r="M44" s="78" t="s">
        <v>267</v>
      </c>
      <c r="O44" s="78" t="s">
        <v>268</v>
      </c>
      <c r="P44" s="78" t="s">
        <v>269</v>
      </c>
    </row>
    <row r="45" spans="13:18" ht="13.5" customHeight="1">
      <c r="M45" s="78" t="s">
        <v>267</v>
      </c>
      <c r="N45" s="78" t="s">
        <v>204</v>
      </c>
      <c r="O45" s="78" t="s">
        <v>268</v>
      </c>
      <c r="P45" s="78" t="s">
        <v>269</v>
      </c>
      <c r="Q45" s="78">
        <v>80.40857715</v>
      </c>
      <c r="R45" s="78">
        <v>68.316457257</v>
      </c>
    </row>
    <row r="46" spans="13:18" ht="13.5" customHeight="1">
      <c r="M46" s="78" t="s">
        <v>267</v>
      </c>
      <c r="N46" s="78" t="s">
        <v>11</v>
      </c>
      <c r="O46" s="78" t="s">
        <v>268</v>
      </c>
      <c r="P46" s="78" t="s">
        <v>269</v>
      </c>
      <c r="Q46" s="78">
        <v>84.194342651</v>
      </c>
      <c r="R46" s="78">
        <v>87.164172041</v>
      </c>
    </row>
    <row r="47" spans="13:16" ht="13.5" customHeight="1">
      <c r="M47" s="78" t="s">
        <v>270</v>
      </c>
      <c r="O47" s="78" t="s">
        <v>268</v>
      </c>
      <c r="P47" s="78" t="s">
        <v>269</v>
      </c>
    </row>
    <row r="48" spans="13:18" ht="13.5" customHeight="1">
      <c r="M48" s="78" t="s">
        <v>270</v>
      </c>
      <c r="N48" s="78" t="s">
        <v>204</v>
      </c>
      <c r="O48" s="78" t="s">
        <v>268</v>
      </c>
      <c r="P48" s="78" t="s">
        <v>269</v>
      </c>
      <c r="Q48" s="78">
        <v>2.2363844076</v>
      </c>
      <c r="R48" s="78">
        <v>2.7895317021</v>
      </c>
    </row>
    <row r="49" spans="13:18" ht="13.5" customHeight="1">
      <c r="M49" s="78" t="s">
        <v>270</v>
      </c>
      <c r="N49" s="78" t="s">
        <v>11</v>
      </c>
      <c r="O49" s="78" t="s">
        <v>268</v>
      </c>
      <c r="P49" s="78" t="s">
        <v>269</v>
      </c>
      <c r="Q49" s="78">
        <v>8.9298007029</v>
      </c>
      <c r="R49" s="78">
        <v>4.8631926054</v>
      </c>
    </row>
    <row r="50" spans="13:16" ht="13.5" customHeight="1">
      <c r="M50" s="78" t="s">
        <v>271</v>
      </c>
      <c r="O50" s="78" t="s">
        <v>268</v>
      </c>
      <c r="P50" s="78" t="s">
        <v>269</v>
      </c>
    </row>
    <row r="51" spans="13:18" ht="13.5" customHeight="1">
      <c r="M51" s="78" t="s">
        <v>271</v>
      </c>
      <c r="N51" s="78" t="s">
        <v>204</v>
      </c>
      <c r="O51" s="78" t="s">
        <v>268</v>
      </c>
      <c r="P51" s="78" t="s">
        <v>269</v>
      </c>
      <c r="Q51" s="78">
        <v>17.355038442</v>
      </c>
      <c r="R51" s="78">
        <v>28.894011041</v>
      </c>
    </row>
    <row r="52" spans="13:18" ht="13.5" customHeight="1">
      <c r="M52" s="78" t="s">
        <v>271</v>
      </c>
      <c r="N52" s="78" t="s">
        <v>11</v>
      </c>
      <c r="O52" s="78" t="s">
        <v>268</v>
      </c>
      <c r="P52" s="78" t="s">
        <v>269</v>
      </c>
      <c r="Q52" s="78">
        <v>6.8758566461</v>
      </c>
      <c r="R52" s="78">
        <v>7.9726353536</v>
      </c>
    </row>
  </sheetData>
  <mergeCells count="5">
    <mergeCell ref="A1:J5"/>
    <mergeCell ref="A7:A8"/>
    <mergeCell ref="B7:D7"/>
    <mergeCell ref="E7:G7"/>
    <mergeCell ref="H7:J7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L1" sqref="L1:P16384"/>
    </sheetView>
  </sheetViews>
  <sheetFormatPr defaultColWidth="9.140625" defaultRowHeight="16.5" customHeight="1"/>
  <cols>
    <col min="1" max="1" width="25.28125" style="22" customWidth="1"/>
    <col min="2" max="11" width="9.140625" style="22" customWidth="1"/>
    <col min="12" max="12" width="0" style="22" hidden="1" customWidth="1"/>
    <col min="13" max="15" width="0" style="78" hidden="1" customWidth="1"/>
    <col min="16" max="16" width="0" style="22" hidden="1" customWidth="1"/>
    <col min="17" max="16384" width="9.140625" style="22" customWidth="1"/>
  </cols>
  <sheetData>
    <row r="1" spans="1:15" ht="16.5" customHeight="1">
      <c r="A1" s="82" t="s">
        <v>350</v>
      </c>
      <c r="B1" s="82"/>
      <c r="C1" s="82"/>
      <c r="D1" s="82"/>
      <c r="E1" s="82"/>
      <c r="F1" s="82"/>
      <c r="G1" s="82"/>
      <c r="H1" s="82"/>
      <c r="I1" s="82"/>
      <c r="J1" s="82"/>
      <c r="M1" s="78" t="s">
        <v>273</v>
      </c>
      <c r="N1" s="78" t="s">
        <v>233</v>
      </c>
      <c r="O1" s="78" t="s">
        <v>274</v>
      </c>
    </row>
    <row r="2" spans="1:15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M2" s="78">
        <v>2009</v>
      </c>
      <c r="N2" s="78" t="s">
        <v>275</v>
      </c>
      <c r="O2" s="78">
        <v>12.079977526</v>
      </c>
    </row>
    <row r="3" spans="1:15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M3" s="78">
        <v>2009</v>
      </c>
      <c r="N3" s="78" t="s">
        <v>276</v>
      </c>
      <c r="O3" s="78">
        <v>10.544580374</v>
      </c>
    </row>
    <row r="4" spans="1:15" ht="16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M4" s="78">
        <v>2009</v>
      </c>
      <c r="N4" s="78" t="s">
        <v>277</v>
      </c>
      <c r="O4" s="78">
        <v>10.182130481</v>
      </c>
    </row>
    <row r="5" spans="1:15" ht="16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M5" s="78">
        <v>2009</v>
      </c>
      <c r="N5" s="78" t="s">
        <v>278</v>
      </c>
      <c r="O5" s="78">
        <v>8.1404389027</v>
      </c>
    </row>
    <row r="6" spans="1:15" ht="16.5" customHeight="1">
      <c r="A6" s="94" t="s">
        <v>212</v>
      </c>
      <c r="B6" s="83" t="s">
        <v>68</v>
      </c>
      <c r="C6" s="84"/>
      <c r="D6" s="85"/>
      <c r="E6" s="83" t="s">
        <v>210</v>
      </c>
      <c r="F6" s="89"/>
      <c r="G6" s="90"/>
      <c r="H6" s="83" t="s">
        <v>211</v>
      </c>
      <c r="I6" s="89"/>
      <c r="J6" s="90"/>
      <c r="M6" s="78">
        <v>2009</v>
      </c>
      <c r="N6" s="78" t="s">
        <v>279</v>
      </c>
      <c r="O6" s="78">
        <v>2.3588033258</v>
      </c>
    </row>
    <row r="7" spans="1:15" ht="16.5" customHeight="1">
      <c r="A7" s="95"/>
      <c r="B7" s="86"/>
      <c r="C7" s="87"/>
      <c r="D7" s="88"/>
      <c r="E7" s="91"/>
      <c r="F7" s="92"/>
      <c r="G7" s="93"/>
      <c r="H7" s="91"/>
      <c r="I7" s="92"/>
      <c r="J7" s="93"/>
      <c r="M7" s="78">
        <v>2009</v>
      </c>
      <c r="N7" s="78" t="s">
        <v>280</v>
      </c>
      <c r="O7" s="78">
        <v>40.338727677</v>
      </c>
    </row>
    <row r="8" spans="1:15" ht="16.5" customHeight="1">
      <c r="A8" s="96"/>
      <c r="B8" s="23">
        <v>1987</v>
      </c>
      <c r="C8" s="4" t="s">
        <v>345</v>
      </c>
      <c r="D8" s="4" t="s">
        <v>348</v>
      </c>
      <c r="E8" s="23">
        <v>1987</v>
      </c>
      <c r="F8" s="4" t="s">
        <v>345</v>
      </c>
      <c r="G8" s="4" t="s">
        <v>348</v>
      </c>
      <c r="H8" s="23">
        <v>1987</v>
      </c>
      <c r="I8" s="4" t="s">
        <v>345</v>
      </c>
      <c r="J8" s="4" t="s">
        <v>348</v>
      </c>
      <c r="M8" s="78">
        <v>2009</v>
      </c>
      <c r="N8" s="78" t="s">
        <v>281</v>
      </c>
      <c r="O8" s="78">
        <v>92.589201782</v>
      </c>
    </row>
    <row r="9" spans="1:15" ht="16.5" customHeight="1">
      <c r="A9" s="24" t="s">
        <v>69</v>
      </c>
      <c r="B9" s="25" t="s">
        <v>70</v>
      </c>
      <c r="C9" s="55">
        <f aca="true" t="shared" si="0" ref="C9:C14">O2</f>
        <v>12.079977526</v>
      </c>
      <c r="D9" s="55">
        <f aca="true" t="shared" si="1" ref="D9:D14">O20</f>
        <v>10.008935917</v>
      </c>
      <c r="E9" s="25" t="s">
        <v>71</v>
      </c>
      <c r="F9" s="55">
        <f aca="true" t="shared" si="2" ref="F9:F14">O8</f>
        <v>92.589201782</v>
      </c>
      <c r="G9" s="55">
        <f aca="true" t="shared" si="3" ref="G9:G14">O26</f>
        <v>92.388219004</v>
      </c>
      <c r="H9" s="25" t="s">
        <v>72</v>
      </c>
      <c r="I9" s="55">
        <f aca="true" t="shared" si="4" ref="I9:I14">O14</f>
        <v>4.8831423856</v>
      </c>
      <c r="J9" s="63">
        <f aca="true" t="shared" si="5" ref="J9:J14">O32</f>
        <v>6.7465358761</v>
      </c>
      <c r="M9" s="78">
        <v>2009</v>
      </c>
      <c r="N9" s="78" t="s">
        <v>282</v>
      </c>
      <c r="O9" s="78">
        <v>83.221155663</v>
      </c>
    </row>
    <row r="10" spans="1:15" ht="16.5" customHeight="1">
      <c r="A10" s="24" t="s">
        <v>73</v>
      </c>
      <c r="B10" s="25" t="s">
        <v>74</v>
      </c>
      <c r="C10" s="55">
        <f t="shared" si="0"/>
        <v>10.544580374</v>
      </c>
      <c r="D10" s="55">
        <f t="shared" si="1"/>
        <v>9.2807199901</v>
      </c>
      <c r="E10" s="25" t="s">
        <v>76</v>
      </c>
      <c r="F10" s="55">
        <f t="shared" si="2"/>
        <v>83.221155663</v>
      </c>
      <c r="G10" s="55">
        <f t="shared" si="3"/>
        <v>82.039036507</v>
      </c>
      <c r="H10" s="25" t="s">
        <v>77</v>
      </c>
      <c r="I10" s="55">
        <f t="shared" si="4"/>
        <v>9.0107966688</v>
      </c>
      <c r="J10" s="63">
        <f t="shared" si="5"/>
        <v>10.743766899</v>
      </c>
      <c r="M10" s="78">
        <v>2009</v>
      </c>
      <c r="N10" s="78" t="s">
        <v>283</v>
      </c>
      <c r="O10" s="78">
        <v>88.790133603</v>
      </c>
    </row>
    <row r="11" spans="1:15" ht="16.5" customHeight="1">
      <c r="A11" s="24" t="s">
        <v>78</v>
      </c>
      <c r="B11" s="25" t="s">
        <v>79</v>
      </c>
      <c r="C11" s="55">
        <f t="shared" si="0"/>
        <v>10.182130481</v>
      </c>
      <c r="D11" s="55">
        <f t="shared" si="1"/>
        <v>9.1644053481</v>
      </c>
      <c r="E11" s="25" t="s">
        <v>80</v>
      </c>
      <c r="F11" s="55">
        <f t="shared" si="2"/>
        <v>88.790133603</v>
      </c>
      <c r="G11" s="55">
        <f t="shared" si="3"/>
        <v>89.332550107</v>
      </c>
      <c r="H11" s="25" t="s">
        <v>81</v>
      </c>
      <c r="I11" s="55">
        <f t="shared" si="4"/>
        <v>5.8776001635</v>
      </c>
      <c r="J11" s="63">
        <f t="shared" si="5"/>
        <v>7.5839873528</v>
      </c>
      <c r="M11" s="78">
        <v>2009</v>
      </c>
      <c r="N11" s="78" t="s">
        <v>284</v>
      </c>
      <c r="O11" s="78">
        <v>69.940692828</v>
      </c>
    </row>
    <row r="12" spans="1:15" ht="16.5" customHeight="1">
      <c r="A12" s="24" t="s">
        <v>82</v>
      </c>
      <c r="B12" s="25" t="s">
        <v>83</v>
      </c>
      <c r="C12" s="55">
        <f t="shared" si="0"/>
        <v>8.1404389027</v>
      </c>
      <c r="D12" s="55">
        <f t="shared" si="1"/>
        <v>9.7098773185</v>
      </c>
      <c r="E12" s="25" t="s">
        <v>84</v>
      </c>
      <c r="F12" s="55">
        <f t="shared" si="2"/>
        <v>69.940692828</v>
      </c>
      <c r="G12" s="55">
        <f t="shared" si="3"/>
        <v>70.896226813</v>
      </c>
      <c r="H12" s="25" t="s">
        <v>85</v>
      </c>
      <c r="I12" s="55">
        <f t="shared" si="4"/>
        <v>20.410205969</v>
      </c>
      <c r="J12" s="63">
        <f t="shared" si="5"/>
        <v>19.735044062</v>
      </c>
      <c r="M12" s="78">
        <v>2009</v>
      </c>
      <c r="N12" s="78" t="s">
        <v>285</v>
      </c>
      <c r="O12" s="78">
        <v>51.82049478</v>
      </c>
    </row>
    <row r="13" spans="1:15" ht="16.5" customHeight="1">
      <c r="A13" s="24" t="s">
        <v>209</v>
      </c>
      <c r="B13" s="25" t="s">
        <v>67</v>
      </c>
      <c r="C13" s="55">
        <f t="shared" si="0"/>
        <v>2.3588033258</v>
      </c>
      <c r="D13" s="55">
        <f t="shared" si="1"/>
        <v>2.597332726</v>
      </c>
      <c r="E13" s="25" t="s">
        <v>87</v>
      </c>
      <c r="F13" s="55">
        <f t="shared" si="2"/>
        <v>51.82049478</v>
      </c>
      <c r="G13" s="55">
        <f t="shared" si="3"/>
        <v>70.612557551</v>
      </c>
      <c r="H13" s="25" t="s">
        <v>88</v>
      </c>
      <c r="I13" s="55">
        <f t="shared" si="4"/>
        <v>25.679721393</v>
      </c>
      <c r="J13" s="63">
        <f t="shared" si="5"/>
        <v>15.543165325</v>
      </c>
      <c r="M13" s="78">
        <v>2009</v>
      </c>
      <c r="N13" s="78" t="s">
        <v>286</v>
      </c>
      <c r="O13" s="78">
        <v>73.54211206</v>
      </c>
    </row>
    <row r="14" spans="1:15" ht="16.5" customHeight="1">
      <c r="A14" s="26" t="s">
        <v>200</v>
      </c>
      <c r="B14" s="25" t="s">
        <v>62</v>
      </c>
      <c r="C14" s="55">
        <f t="shared" si="0"/>
        <v>40.338727677</v>
      </c>
      <c r="D14" s="55">
        <f t="shared" si="1"/>
        <v>40.742741896</v>
      </c>
      <c r="E14" s="25" t="s">
        <v>90</v>
      </c>
      <c r="F14" s="55">
        <f t="shared" si="2"/>
        <v>73.54211206</v>
      </c>
      <c r="G14" s="55">
        <f t="shared" si="3"/>
        <v>75.106009508</v>
      </c>
      <c r="H14" s="25" t="s">
        <v>91</v>
      </c>
      <c r="I14" s="55">
        <f t="shared" si="4"/>
        <v>20.518802023</v>
      </c>
      <c r="J14" s="63">
        <f t="shared" si="5"/>
        <v>18.498735701</v>
      </c>
      <c r="M14" s="78">
        <v>2009</v>
      </c>
      <c r="N14" s="78" t="s">
        <v>287</v>
      </c>
      <c r="O14" s="78">
        <v>4.8831423856</v>
      </c>
    </row>
    <row r="15" spans="1:15" ht="16.5" customHeight="1">
      <c r="A15" s="65" t="s">
        <v>213</v>
      </c>
      <c r="B15" s="27"/>
      <c r="C15" s="27"/>
      <c r="D15" s="27"/>
      <c r="E15" s="27"/>
      <c r="F15" s="27"/>
      <c r="G15" s="27"/>
      <c r="H15" s="27"/>
      <c r="I15" s="27"/>
      <c r="J15" s="27"/>
      <c r="M15" s="78">
        <v>2009</v>
      </c>
      <c r="N15" s="78" t="s">
        <v>288</v>
      </c>
      <c r="O15" s="78">
        <v>9.0107966688</v>
      </c>
    </row>
    <row r="16" spans="1:15" ht="16.5" customHeight="1">
      <c r="A16" s="28"/>
      <c r="B16" s="27"/>
      <c r="C16" s="27"/>
      <c r="D16" s="27"/>
      <c r="E16" s="27"/>
      <c r="F16" s="27"/>
      <c r="G16" s="27"/>
      <c r="H16" s="27"/>
      <c r="I16" s="27"/>
      <c r="J16" s="27"/>
      <c r="M16" s="78">
        <v>2009</v>
      </c>
      <c r="N16" s="78" t="s">
        <v>289</v>
      </c>
      <c r="O16" s="78">
        <v>5.8776001635</v>
      </c>
    </row>
    <row r="17" spans="1:15" ht="16.5" customHeight="1">
      <c r="A17" s="21"/>
      <c r="B17" s="27"/>
      <c r="C17" s="27"/>
      <c r="D17" s="27"/>
      <c r="E17" s="27"/>
      <c r="F17" s="27"/>
      <c r="G17" s="27"/>
      <c r="H17" s="27"/>
      <c r="I17" s="27"/>
      <c r="J17" s="27"/>
      <c r="M17" s="78">
        <v>2009</v>
      </c>
      <c r="N17" s="78" t="s">
        <v>290</v>
      </c>
      <c r="O17" s="78">
        <v>20.410205969</v>
      </c>
    </row>
    <row r="18" spans="1:15" ht="16.5" customHeight="1">
      <c r="A18" s="21"/>
      <c r="B18" s="27"/>
      <c r="C18" s="27"/>
      <c r="D18" s="27"/>
      <c r="E18" s="27"/>
      <c r="F18" s="27"/>
      <c r="G18" s="27"/>
      <c r="H18" s="27"/>
      <c r="I18" s="27"/>
      <c r="J18" s="27"/>
      <c r="M18" s="78">
        <v>2009</v>
      </c>
      <c r="N18" s="78" t="s">
        <v>291</v>
      </c>
      <c r="O18" s="78">
        <v>25.679721393</v>
      </c>
    </row>
    <row r="19" spans="1:15" ht="16.5" customHeight="1">
      <c r="A19" s="21"/>
      <c r="B19" s="27"/>
      <c r="C19" s="27"/>
      <c r="D19" s="27"/>
      <c r="E19" s="27"/>
      <c r="F19" s="27"/>
      <c r="G19" s="27"/>
      <c r="H19" s="27"/>
      <c r="I19" s="27"/>
      <c r="J19" s="27"/>
      <c r="M19" s="78">
        <v>2009</v>
      </c>
      <c r="N19" s="78" t="s">
        <v>292</v>
      </c>
      <c r="O19" s="78">
        <v>20.518802023</v>
      </c>
    </row>
    <row r="20" spans="1:15" ht="16.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M20" s="78">
        <v>2010</v>
      </c>
      <c r="N20" s="78" t="s">
        <v>275</v>
      </c>
      <c r="O20" s="78">
        <v>10.008935917</v>
      </c>
    </row>
    <row r="21" spans="1:15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M21" s="78">
        <v>2010</v>
      </c>
      <c r="N21" s="78" t="s">
        <v>276</v>
      </c>
      <c r="O21" s="78">
        <v>9.2807199901</v>
      </c>
    </row>
    <row r="22" spans="1:15" ht="16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M22" s="78">
        <v>2010</v>
      </c>
      <c r="N22" s="78" t="s">
        <v>277</v>
      </c>
      <c r="O22" s="78">
        <v>9.1644053481</v>
      </c>
    </row>
    <row r="23" spans="1:15" ht="16.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M23" s="78">
        <v>2010</v>
      </c>
      <c r="N23" s="78" t="s">
        <v>278</v>
      </c>
      <c r="O23" s="78">
        <v>9.7098773185</v>
      </c>
    </row>
    <row r="24" spans="1:15" ht="16.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M24" s="78">
        <v>2010</v>
      </c>
      <c r="N24" s="78" t="s">
        <v>279</v>
      </c>
      <c r="O24" s="78">
        <v>2.597332726</v>
      </c>
    </row>
    <row r="25" spans="1:15" ht="16.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M25" s="78">
        <v>2010</v>
      </c>
      <c r="N25" s="78" t="s">
        <v>280</v>
      </c>
      <c r="O25" s="78">
        <v>40.742741896</v>
      </c>
    </row>
    <row r="26" spans="13:15" ht="16.5" customHeight="1">
      <c r="M26" s="78">
        <v>2010</v>
      </c>
      <c r="N26" s="78" t="s">
        <v>281</v>
      </c>
      <c r="O26" s="78">
        <v>92.388219004</v>
      </c>
    </row>
    <row r="27" spans="13:15" ht="16.5" customHeight="1">
      <c r="M27" s="78">
        <v>2010</v>
      </c>
      <c r="N27" s="78" t="s">
        <v>282</v>
      </c>
      <c r="O27" s="78">
        <v>82.039036507</v>
      </c>
    </row>
    <row r="28" spans="13:15" ht="16.5" customHeight="1">
      <c r="M28" s="78">
        <v>2010</v>
      </c>
      <c r="N28" s="78" t="s">
        <v>283</v>
      </c>
      <c r="O28" s="78">
        <v>89.332550107</v>
      </c>
    </row>
    <row r="29" spans="13:15" ht="16.5" customHeight="1">
      <c r="M29" s="78">
        <v>2010</v>
      </c>
      <c r="N29" s="78" t="s">
        <v>284</v>
      </c>
      <c r="O29" s="78">
        <v>70.896226813</v>
      </c>
    </row>
    <row r="30" spans="13:15" ht="16.5" customHeight="1">
      <c r="M30" s="78">
        <v>2010</v>
      </c>
      <c r="N30" s="78" t="s">
        <v>285</v>
      </c>
      <c r="O30" s="78">
        <v>70.612557551</v>
      </c>
    </row>
    <row r="31" spans="13:15" ht="16.5" customHeight="1">
      <c r="M31" s="78">
        <v>2010</v>
      </c>
      <c r="N31" s="78" t="s">
        <v>286</v>
      </c>
      <c r="O31" s="78">
        <v>75.106009508</v>
      </c>
    </row>
    <row r="32" spans="13:15" ht="16.5" customHeight="1">
      <c r="M32" s="78">
        <v>2010</v>
      </c>
      <c r="N32" s="78" t="s">
        <v>287</v>
      </c>
      <c r="O32" s="78">
        <v>6.7465358761</v>
      </c>
    </row>
    <row r="33" spans="13:15" ht="16.5" customHeight="1">
      <c r="M33" s="78">
        <v>2010</v>
      </c>
      <c r="N33" s="78" t="s">
        <v>288</v>
      </c>
      <c r="O33" s="78">
        <v>10.743766899</v>
      </c>
    </row>
    <row r="34" spans="13:15" ht="16.5" customHeight="1">
      <c r="M34" s="78">
        <v>2010</v>
      </c>
      <c r="N34" s="78" t="s">
        <v>289</v>
      </c>
      <c r="O34" s="78">
        <v>7.5839873528</v>
      </c>
    </row>
    <row r="35" spans="13:15" ht="16.5" customHeight="1">
      <c r="M35" s="78">
        <v>2010</v>
      </c>
      <c r="N35" s="78" t="s">
        <v>290</v>
      </c>
      <c r="O35" s="78">
        <v>19.735044062</v>
      </c>
    </row>
    <row r="36" spans="13:15" ht="16.5" customHeight="1">
      <c r="M36" s="78">
        <v>2010</v>
      </c>
      <c r="N36" s="78" t="s">
        <v>291</v>
      </c>
      <c r="O36" s="78">
        <v>15.543165325</v>
      </c>
    </row>
    <row r="37" spans="13:15" ht="16.5" customHeight="1">
      <c r="M37" s="78">
        <v>2010</v>
      </c>
      <c r="N37" s="78" t="s">
        <v>292</v>
      </c>
      <c r="O37" s="78">
        <v>18.498735701</v>
      </c>
    </row>
  </sheetData>
  <mergeCells count="5">
    <mergeCell ref="A1:J4"/>
    <mergeCell ref="B6:D7"/>
    <mergeCell ref="H6:J7"/>
    <mergeCell ref="E6:G7"/>
    <mergeCell ref="A6:A8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G1" sqref="G1:K16384"/>
    </sheetView>
  </sheetViews>
  <sheetFormatPr defaultColWidth="9.140625" defaultRowHeight="16.5" customHeight="1"/>
  <cols>
    <col min="1" max="1" width="27.00390625" style="32" customWidth="1"/>
    <col min="2" max="6" width="9.140625" style="32" customWidth="1"/>
    <col min="7" max="7" width="0" style="32" hidden="1" customWidth="1"/>
    <col min="8" max="10" width="0" style="78" hidden="1" customWidth="1"/>
    <col min="11" max="11" width="0" style="32" hidden="1" customWidth="1"/>
    <col min="12" max="16384" width="9.140625" style="32" customWidth="1"/>
  </cols>
  <sheetData>
    <row r="1" spans="1:10" ht="16.5" customHeight="1">
      <c r="A1" s="81" t="s">
        <v>351</v>
      </c>
      <c r="B1" s="81"/>
      <c r="C1" s="81"/>
      <c r="D1" s="81"/>
      <c r="E1" s="97"/>
      <c r="H1" s="78" t="s">
        <v>273</v>
      </c>
      <c r="I1" s="78" t="s">
        <v>233</v>
      </c>
      <c r="J1" s="78" t="s">
        <v>274</v>
      </c>
    </row>
    <row r="2" spans="1:10" ht="16.5" customHeight="1">
      <c r="A2" s="81"/>
      <c r="B2" s="81"/>
      <c r="C2" s="81"/>
      <c r="D2" s="81"/>
      <c r="E2" s="97"/>
      <c r="H2" s="78">
        <v>2009</v>
      </c>
      <c r="I2" s="78" t="s">
        <v>293</v>
      </c>
      <c r="J2" s="78">
        <v>1.3076659983</v>
      </c>
    </row>
    <row r="3" spans="1:10" ht="16.5" customHeight="1">
      <c r="A3" s="81"/>
      <c r="B3" s="81"/>
      <c r="C3" s="81"/>
      <c r="D3" s="81"/>
      <c r="E3" s="97"/>
      <c r="H3" s="78">
        <v>2009</v>
      </c>
      <c r="I3" s="78" t="s">
        <v>294</v>
      </c>
      <c r="J3" s="78">
        <v>25.265705548</v>
      </c>
    </row>
    <row r="4" spans="1:10" ht="16.5" customHeight="1">
      <c r="A4" s="81"/>
      <c r="B4" s="81"/>
      <c r="C4" s="81"/>
      <c r="D4" s="81"/>
      <c r="E4" s="97"/>
      <c r="H4" s="78">
        <v>2009</v>
      </c>
      <c r="I4" s="78" t="s">
        <v>295</v>
      </c>
      <c r="J4" s="78">
        <v>0.1811571463</v>
      </c>
    </row>
    <row r="5" spans="1:10" ht="16.5" customHeight="1">
      <c r="A5" s="81"/>
      <c r="B5" s="81"/>
      <c r="C5" s="81"/>
      <c r="D5" s="81"/>
      <c r="E5" s="97"/>
      <c r="H5" s="78">
        <v>2009</v>
      </c>
      <c r="I5" s="78" t="s">
        <v>296</v>
      </c>
      <c r="J5" s="78">
        <v>1.8483012944</v>
      </c>
    </row>
    <row r="6" spans="1:10" ht="16.5" customHeight="1">
      <c r="A6" s="31"/>
      <c r="B6" s="31"/>
      <c r="C6" s="31"/>
      <c r="D6" s="31"/>
      <c r="H6" s="78">
        <v>2009</v>
      </c>
      <c r="I6" s="78" t="s">
        <v>297</v>
      </c>
      <c r="J6" s="78">
        <v>0.3914384662</v>
      </c>
    </row>
    <row r="7" spans="1:10" ht="16.5" customHeight="1">
      <c r="A7" s="79" t="s">
        <v>216</v>
      </c>
      <c r="B7" s="79" t="s">
        <v>1</v>
      </c>
      <c r="C7" s="79"/>
      <c r="D7" s="79"/>
      <c r="H7" s="78">
        <v>2009</v>
      </c>
      <c r="I7" s="78" t="s">
        <v>298</v>
      </c>
      <c r="J7" s="78">
        <v>0.0449700722</v>
      </c>
    </row>
    <row r="8" spans="1:10" ht="16.5" customHeight="1">
      <c r="A8" s="79"/>
      <c r="B8" s="3">
        <v>1987</v>
      </c>
      <c r="C8" s="4" t="s">
        <v>345</v>
      </c>
      <c r="D8" s="4" t="s">
        <v>348</v>
      </c>
      <c r="H8" s="78">
        <v>2009</v>
      </c>
      <c r="I8" s="78" t="s">
        <v>242</v>
      </c>
      <c r="J8" s="78">
        <v>1.4271694032</v>
      </c>
    </row>
    <row r="9" spans="1:10" ht="16.5" customHeight="1">
      <c r="A9" s="11" t="s">
        <v>93</v>
      </c>
      <c r="B9" s="12" t="s">
        <v>94</v>
      </c>
      <c r="C9" s="53">
        <f>J2</f>
        <v>1.3076659983</v>
      </c>
      <c r="D9" s="53">
        <f>J9</f>
        <v>1.0798873666</v>
      </c>
      <c r="H9" s="78">
        <v>2010</v>
      </c>
      <c r="I9" s="78" t="s">
        <v>293</v>
      </c>
      <c r="J9" s="78">
        <v>1.0798873666</v>
      </c>
    </row>
    <row r="10" spans="1:10" ht="16.5" customHeight="1">
      <c r="A10" s="11" t="s">
        <v>214</v>
      </c>
      <c r="B10" s="12" t="s">
        <v>95</v>
      </c>
      <c r="C10" s="53">
        <f aca="true" t="shared" si="0" ref="C10:C15">J3</f>
        <v>25.265705548</v>
      </c>
      <c r="D10" s="53">
        <f aca="true" t="shared" si="1" ref="D10:D15">J10</f>
        <v>30.633951056</v>
      </c>
      <c r="H10" s="78">
        <v>2010</v>
      </c>
      <c r="I10" s="78" t="s">
        <v>294</v>
      </c>
      <c r="J10" s="78">
        <v>30.633951056</v>
      </c>
    </row>
    <row r="11" spans="1:10" ht="16.5" customHeight="1">
      <c r="A11" s="11" t="s">
        <v>96</v>
      </c>
      <c r="B11" s="12" t="s">
        <v>22</v>
      </c>
      <c r="C11" s="53">
        <f t="shared" si="0"/>
        <v>0.1811571463</v>
      </c>
      <c r="D11" s="53">
        <f t="shared" si="1"/>
        <v>0.2957119403</v>
      </c>
      <c r="H11" s="78">
        <v>2010</v>
      </c>
      <c r="I11" s="78" t="s">
        <v>295</v>
      </c>
      <c r="J11" s="78">
        <v>0.2957119403</v>
      </c>
    </row>
    <row r="12" spans="1:10" ht="16.5" customHeight="1">
      <c r="A12" s="11" t="s">
        <v>97</v>
      </c>
      <c r="B12" s="12" t="s">
        <v>22</v>
      </c>
      <c r="C12" s="53">
        <f t="shared" si="0"/>
        <v>1.8483012944</v>
      </c>
      <c r="D12" s="53">
        <f t="shared" si="1"/>
        <v>1.1499152656</v>
      </c>
      <c r="H12" s="78">
        <v>2010</v>
      </c>
      <c r="I12" s="78" t="s">
        <v>296</v>
      </c>
      <c r="J12" s="78">
        <v>1.1499152656</v>
      </c>
    </row>
    <row r="13" spans="1:10" ht="16.5" customHeight="1">
      <c r="A13" s="11" t="s">
        <v>98</v>
      </c>
      <c r="B13" s="12" t="s">
        <v>99</v>
      </c>
      <c r="C13" s="53">
        <f t="shared" si="0"/>
        <v>0.3914384662</v>
      </c>
      <c r="D13" s="53">
        <f t="shared" si="1"/>
        <v>0.6218900764</v>
      </c>
      <c r="H13" s="78">
        <v>2010</v>
      </c>
      <c r="I13" s="78" t="s">
        <v>297</v>
      </c>
      <c r="J13" s="78">
        <v>0.6218900764</v>
      </c>
    </row>
    <row r="14" spans="1:10" ht="16.5" customHeight="1">
      <c r="A14" s="11" t="s">
        <v>100</v>
      </c>
      <c r="B14" s="12" t="s">
        <v>32</v>
      </c>
      <c r="C14" s="53">
        <f t="shared" si="0"/>
        <v>0.0449700722</v>
      </c>
      <c r="D14" s="53">
        <f t="shared" si="1"/>
        <v>0.0415164396</v>
      </c>
      <c r="H14" s="78">
        <v>2010</v>
      </c>
      <c r="I14" s="78" t="s">
        <v>298</v>
      </c>
      <c r="J14" s="78">
        <v>0.0415164396</v>
      </c>
    </row>
    <row r="15" spans="1:10" ht="16.5" customHeight="1">
      <c r="A15" s="11" t="s">
        <v>44</v>
      </c>
      <c r="B15" s="12" t="s">
        <v>101</v>
      </c>
      <c r="C15" s="53">
        <f t="shared" si="0"/>
        <v>1.4271694032</v>
      </c>
      <c r="D15" s="53">
        <f t="shared" si="1"/>
        <v>0.7053051352</v>
      </c>
      <c r="H15" s="78">
        <v>2010</v>
      </c>
      <c r="I15" s="78" t="s">
        <v>242</v>
      </c>
      <c r="J15" s="78">
        <v>0.7053051352</v>
      </c>
    </row>
    <row r="16" spans="1:4" ht="16.5" customHeight="1">
      <c r="A16" s="11" t="s">
        <v>102</v>
      </c>
      <c r="B16" s="12" t="s">
        <v>59</v>
      </c>
      <c r="C16" s="13">
        <f>SUM(C9:C15)</f>
        <v>30.4664079286</v>
      </c>
      <c r="D16" s="13">
        <f>SUM(D9:D15)</f>
        <v>34.5281772797</v>
      </c>
    </row>
    <row r="17" spans="1:4" ht="16.5" customHeight="1">
      <c r="A17" s="65" t="s">
        <v>215</v>
      </c>
      <c r="B17" s="33"/>
      <c r="C17" s="33"/>
      <c r="D17" s="33"/>
    </row>
    <row r="18" spans="1:4" ht="16.5" customHeight="1">
      <c r="A18" s="64" t="s">
        <v>217</v>
      </c>
      <c r="B18" s="33"/>
      <c r="C18" s="33"/>
      <c r="D18" s="33"/>
    </row>
    <row r="19" spans="1:4" ht="16.5" customHeight="1">
      <c r="A19" s="31"/>
      <c r="B19" s="33"/>
      <c r="C19" s="33"/>
      <c r="D19" s="33"/>
    </row>
    <row r="20" spans="1:4" ht="16.5" customHeight="1">
      <c r="A20" s="31"/>
      <c r="B20" s="33"/>
      <c r="C20" s="33"/>
      <c r="D20" s="33"/>
    </row>
  </sheetData>
  <mergeCells count="3">
    <mergeCell ref="A7:A8"/>
    <mergeCell ref="B7:D7"/>
    <mergeCell ref="A1:E5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G1">
      <selection activeCell="O1" sqref="O1:AD16384"/>
    </sheetView>
  </sheetViews>
  <sheetFormatPr defaultColWidth="9.140625" defaultRowHeight="12.75" customHeight="1"/>
  <cols>
    <col min="1" max="1" width="29.421875" style="35" customWidth="1"/>
    <col min="2" max="13" width="7.7109375" style="35" customWidth="1"/>
    <col min="14" max="14" width="9.140625" style="35" customWidth="1"/>
    <col min="15" max="15" width="0" style="35" hidden="1" customWidth="1"/>
    <col min="16" max="21" width="0" style="78" hidden="1" customWidth="1"/>
    <col min="22" max="23" width="0" style="35" hidden="1" customWidth="1"/>
    <col min="24" max="29" width="0" style="78" hidden="1" customWidth="1"/>
    <col min="30" max="30" width="0" style="0" hidden="1" customWidth="1"/>
    <col min="31" max="16384" width="9.140625" style="35" customWidth="1"/>
  </cols>
  <sheetData>
    <row r="1" spans="1:29" ht="12.75" customHeight="1">
      <c r="A1" s="77" t="s">
        <v>352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P1" s="78" t="s">
        <v>299</v>
      </c>
      <c r="Q1" s="78" t="s">
        <v>300</v>
      </c>
      <c r="R1" s="78" t="s">
        <v>233</v>
      </c>
      <c r="S1" s="78" t="s">
        <v>234</v>
      </c>
      <c r="T1" s="78" t="s">
        <v>235</v>
      </c>
      <c r="U1" s="78" t="s">
        <v>236</v>
      </c>
      <c r="X1" s="78" t="s">
        <v>299</v>
      </c>
      <c r="Y1" s="78" t="s">
        <v>300</v>
      </c>
      <c r="Z1" s="78" t="s">
        <v>233</v>
      </c>
      <c r="AA1" s="78" t="s">
        <v>234</v>
      </c>
      <c r="AB1" s="78" t="s">
        <v>235</v>
      </c>
      <c r="AC1" s="78" t="s">
        <v>236</v>
      </c>
    </row>
    <row r="2" spans="1:29" ht="12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P2" s="78" t="s">
        <v>301</v>
      </c>
      <c r="Q2" s="78" t="s">
        <v>103</v>
      </c>
      <c r="R2" s="78" t="s">
        <v>302</v>
      </c>
      <c r="S2" s="78" t="s">
        <v>303</v>
      </c>
      <c r="T2" s="78">
        <v>7.6410540336</v>
      </c>
      <c r="U2" s="78">
        <v>13.243387384</v>
      </c>
      <c r="X2" s="78" t="s">
        <v>301</v>
      </c>
      <c r="Y2" s="78" t="s">
        <v>103</v>
      </c>
      <c r="Z2" s="78" t="s">
        <v>237</v>
      </c>
      <c r="AA2" s="78" t="s">
        <v>238</v>
      </c>
      <c r="AB2" s="78">
        <v>48.208493382</v>
      </c>
      <c r="AC2" s="78">
        <v>75.155532719</v>
      </c>
    </row>
    <row r="3" spans="1:29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P3" s="78" t="s">
        <v>301</v>
      </c>
      <c r="Q3" s="78" t="s">
        <v>108</v>
      </c>
      <c r="R3" s="78" t="s">
        <v>302</v>
      </c>
      <c r="S3" s="78" t="s">
        <v>303</v>
      </c>
      <c r="T3" s="78">
        <v>4.1391219863</v>
      </c>
      <c r="U3" s="78">
        <v>4.3779199302</v>
      </c>
      <c r="X3" s="78" t="s">
        <v>301</v>
      </c>
      <c r="Y3" s="78" t="s">
        <v>108</v>
      </c>
      <c r="Z3" s="78" t="s">
        <v>237</v>
      </c>
      <c r="AA3" s="78" t="s">
        <v>238</v>
      </c>
      <c r="AB3" s="78">
        <v>26.11430753</v>
      </c>
      <c r="AC3" s="78">
        <v>24.844467281</v>
      </c>
    </row>
    <row r="4" spans="1:29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P4" s="78" t="s">
        <v>301</v>
      </c>
      <c r="Q4" s="78" t="s">
        <v>242</v>
      </c>
      <c r="R4" s="78" t="s">
        <v>302</v>
      </c>
      <c r="S4" s="78" t="s">
        <v>303</v>
      </c>
      <c r="T4" s="78">
        <v>4.0698402273</v>
      </c>
      <c r="U4" s="78">
        <v>0</v>
      </c>
      <c r="X4" s="78" t="s">
        <v>301</v>
      </c>
      <c r="Y4" s="78" t="s">
        <v>242</v>
      </c>
      <c r="Z4" s="78" t="s">
        <v>237</v>
      </c>
      <c r="AA4" s="78" t="s">
        <v>238</v>
      </c>
      <c r="AB4" s="78">
        <v>25.677199088</v>
      </c>
      <c r="AC4" s="78">
        <v>0</v>
      </c>
    </row>
    <row r="5" spans="1:29" ht="12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P5" s="78" t="s">
        <v>301</v>
      </c>
      <c r="Q5" s="78" t="s">
        <v>112</v>
      </c>
      <c r="R5" s="78" t="s">
        <v>302</v>
      </c>
      <c r="S5" s="78" t="s">
        <v>303</v>
      </c>
      <c r="T5" s="78">
        <v>0</v>
      </c>
      <c r="U5" s="78">
        <v>0</v>
      </c>
      <c r="X5" s="78" t="s">
        <v>301</v>
      </c>
      <c r="Y5" s="78" t="s">
        <v>112</v>
      </c>
      <c r="Z5" s="78" t="s">
        <v>237</v>
      </c>
      <c r="AA5" s="78" t="s">
        <v>238</v>
      </c>
      <c r="AB5" s="78">
        <v>0</v>
      </c>
      <c r="AC5" s="78">
        <v>0</v>
      </c>
    </row>
    <row r="6" spans="1:29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P6" s="78" t="s">
        <v>304</v>
      </c>
      <c r="Q6" s="78" t="s">
        <v>103</v>
      </c>
      <c r="R6" s="78" t="s">
        <v>302</v>
      </c>
      <c r="S6" s="78" t="s">
        <v>303</v>
      </c>
      <c r="T6" s="78">
        <v>14.857927189</v>
      </c>
      <c r="U6" s="78">
        <v>18.62837018</v>
      </c>
      <c r="X6" s="78" t="s">
        <v>304</v>
      </c>
      <c r="Y6" s="78" t="s">
        <v>103</v>
      </c>
      <c r="Z6" s="78" t="s">
        <v>237</v>
      </c>
      <c r="AA6" s="78" t="s">
        <v>238</v>
      </c>
      <c r="AB6" s="78">
        <v>85.241676071</v>
      </c>
      <c r="AC6" s="78">
        <v>85.95965141</v>
      </c>
    </row>
    <row r="7" spans="1:29" ht="12.75" customHeight="1">
      <c r="A7" s="101" t="s">
        <v>0</v>
      </c>
      <c r="B7" s="101" t="s">
        <v>218</v>
      </c>
      <c r="C7" s="105"/>
      <c r="D7" s="105"/>
      <c r="E7" s="101" t="s">
        <v>219</v>
      </c>
      <c r="F7" s="105"/>
      <c r="G7" s="105"/>
      <c r="H7" s="101" t="s">
        <v>220</v>
      </c>
      <c r="I7" s="105"/>
      <c r="J7" s="105"/>
      <c r="K7" s="101" t="s">
        <v>221</v>
      </c>
      <c r="L7" s="105"/>
      <c r="M7" s="105"/>
      <c r="P7" s="78" t="s">
        <v>304</v>
      </c>
      <c r="Q7" s="78" t="s">
        <v>108</v>
      </c>
      <c r="R7" s="78" t="s">
        <v>302</v>
      </c>
      <c r="S7" s="78" t="s">
        <v>303</v>
      </c>
      <c r="T7" s="78">
        <v>1.4403940267</v>
      </c>
      <c r="U7" s="78">
        <v>0</v>
      </c>
      <c r="X7" s="78" t="s">
        <v>304</v>
      </c>
      <c r="Y7" s="78" t="s">
        <v>108</v>
      </c>
      <c r="Z7" s="78" t="s">
        <v>237</v>
      </c>
      <c r="AA7" s="78" t="s">
        <v>238</v>
      </c>
      <c r="AB7" s="78">
        <v>8.2637099696</v>
      </c>
      <c r="AC7" s="78">
        <v>0</v>
      </c>
    </row>
    <row r="8" spans="1:29" ht="12.75" customHeight="1">
      <c r="A8" s="101"/>
      <c r="B8" s="34">
        <v>1987</v>
      </c>
      <c r="C8" s="4" t="s">
        <v>345</v>
      </c>
      <c r="D8" s="4" t="s">
        <v>348</v>
      </c>
      <c r="E8" s="34">
        <v>1987</v>
      </c>
      <c r="F8" s="4" t="s">
        <v>345</v>
      </c>
      <c r="G8" s="4" t="s">
        <v>348</v>
      </c>
      <c r="H8" s="34">
        <v>1987</v>
      </c>
      <c r="I8" s="4" t="s">
        <v>345</v>
      </c>
      <c r="J8" s="4" t="s">
        <v>348</v>
      </c>
      <c r="K8" s="34">
        <v>1987</v>
      </c>
      <c r="L8" s="4" t="s">
        <v>345</v>
      </c>
      <c r="M8" s="4" t="s">
        <v>348</v>
      </c>
      <c r="P8" s="78" t="s">
        <v>304</v>
      </c>
      <c r="Q8" s="78" t="s">
        <v>242</v>
      </c>
      <c r="R8" s="78" t="s">
        <v>302</v>
      </c>
      <c r="S8" s="78" t="s">
        <v>303</v>
      </c>
      <c r="T8" s="78">
        <v>0</v>
      </c>
      <c r="U8" s="78">
        <v>2.0606712823</v>
      </c>
      <c r="X8" s="78" t="s">
        <v>304</v>
      </c>
      <c r="Y8" s="78" t="s">
        <v>242</v>
      </c>
      <c r="Z8" s="78" t="s">
        <v>237</v>
      </c>
      <c r="AA8" s="78" t="s">
        <v>238</v>
      </c>
      <c r="AB8" s="78">
        <v>0</v>
      </c>
      <c r="AC8" s="78">
        <v>9.5088611284</v>
      </c>
    </row>
    <row r="9" spans="1:29" ht="12.75" customHeight="1">
      <c r="A9" s="36" t="s">
        <v>103</v>
      </c>
      <c r="B9" s="37" t="s">
        <v>104</v>
      </c>
      <c r="C9" s="38">
        <f>VLOOKUP(A9,$Y$2:$AC$5,4,FALSE)</f>
        <v>48.208493382</v>
      </c>
      <c r="D9" s="38">
        <f>VLOOKUP(A9,$Y$2:$AC$5,5,FALSE)</f>
        <v>75.155532719</v>
      </c>
      <c r="E9" s="37" t="s">
        <v>105</v>
      </c>
      <c r="F9" s="38">
        <f>VLOOKUP(A9,$Y$6:$AC$9,4,FALSE)</f>
        <v>85.241676071</v>
      </c>
      <c r="G9" s="38">
        <f>VLOOKUP(A9,$Y$6:$AC$9,5,FALSE)</f>
        <v>85.95965141</v>
      </c>
      <c r="H9" s="37" t="s">
        <v>106</v>
      </c>
      <c r="I9" s="38">
        <f>VLOOKUP(A9,$Y$10:$AC$13,4,FALSE)</f>
        <v>87.656933062</v>
      </c>
      <c r="J9" s="38">
        <f>VLOOKUP(A9,$Y$10:$AC$13,5,FALSE)</f>
        <v>91.766145743</v>
      </c>
      <c r="K9" s="37" t="s">
        <v>107</v>
      </c>
      <c r="L9" s="38">
        <f>VLOOKUP(A9,$Y$14:$AC$17,4,FALSE)</f>
        <v>84.181520687</v>
      </c>
      <c r="M9" s="38">
        <f>VLOOKUP(A9,$Y$14:$AC$17,5,FALSE)</f>
        <v>89.180589321</v>
      </c>
      <c r="P9" s="78" t="s">
        <v>304</v>
      </c>
      <c r="Q9" s="78" t="s">
        <v>112</v>
      </c>
      <c r="R9" s="78" t="s">
        <v>302</v>
      </c>
      <c r="S9" s="78" t="s">
        <v>303</v>
      </c>
      <c r="T9" s="78">
        <v>1.1320343026</v>
      </c>
      <c r="U9" s="78">
        <v>0.9820215009</v>
      </c>
      <c r="X9" s="78" t="s">
        <v>304</v>
      </c>
      <c r="Y9" s="78" t="s">
        <v>112</v>
      </c>
      <c r="Z9" s="78" t="s">
        <v>237</v>
      </c>
      <c r="AA9" s="78" t="s">
        <v>238</v>
      </c>
      <c r="AB9" s="78">
        <v>6.4946139593</v>
      </c>
      <c r="AC9" s="78">
        <v>4.5314874614</v>
      </c>
    </row>
    <row r="10" spans="1:29" ht="12.75" customHeight="1">
      <c r="A10" s="36" t="s">
        <v>108</v>
      </c>
      <c r="B10" s="37" t="s">
        <v>109</v>
      </c>
      <c r="C10" s="38">
        <f>VLOOKUP(A10,$Y$2:$AC$5,4,FALSE)</f>
        <v>26.11430753</v>
      </c>
      <c r="D10" s="38">
        <f>VLOOKUP(A10,$Y$2:$AC$5,5,FALSE)</f>
        <v>24.844467281</v>
      </c>
      <c r="E10" s="37" t="s">
        <v>110</v>
      </c>
      <c r="F10" s="38">
        <f>VLOOKUP(A10,$Y$6:$AC$9,4,FALSE)</f>
        <v>8.2637099696</v>
      </c>
      <c r="G10" s="38">
        <f>VLOOKUP(A10,$Y$6:$AC$9,5,FALSE)</f>
        <v>0</v>
      </c>
      <c r="H10" s="37" t="s">
        <v>36</v>
      </c>
      <c r="I10" s="38">
        <f>VLOOKUP(A10,$Y$10:$AC$13,4,FALSE)</f>
        <v>2.8825920486</v>
      </c>
      <c r="J10" s="38">
        <f>VLOOKUP(A10,$Y$10:$AC$13,5,FALSE)</f>
        <v>4.9854858176</v>
      </c>
      <c r="K10" s="37" t="s">
        <v>111</v>
      </c>
      <c r="L10" s="38">
        <f>VLOOKUP(A10,$Y$14:$AC$17,4,FALSE)</f>
        <v>6.3927131998</v>
      </c>
      <c r="M10" s="38">
        <f>VLOOKUP(A10,$Y$14:$AC$17,5,FALSE)</f>
        <v>1.0563448055</v>
      </c>
      <c r="P10" s="78" t="s">
        <v>305</v>
      </c>
      <c r="Q10" s="78" t="s">
        <v>103</v>
      </c>
      <c r="R10" s="78" t="s">
        <v>302</v>
      </c>
      <c r="S10" s="78" t="s">
        <v>303</v>
      </c>
      <c r="T10" s="78">
        <v>52.038928812</v>
      </c>
      <c r="U10" s="78">
        <v>34.14869832</v>
      </c>
      <c r="X10" s="78" t="s">
        <v>305</v>
      </c>
      <c r="Y10" s="78" t="s">
        <v>103</v>
      </c>
      <c r="Z10" s="78" t="s">
        <v>237</v>
      </c>
      <c r="AA10" s="78" t="s">
        <v>238</v>
      </c>
      <c r="AB10" s="78">
        <v>87.656933062</v>
      </c>
      <c r="AC10" s="78">
        <v>91.766145743</v>
      </c>
    </row>
    <row r="11" spans="1:29" ht="12.75" customHeight="1">
      <c r="A11" s="36" t="s">
        <v>44</v>
      </c>
      <c r="B11" s="37" t="s">
        <v>41</v>
      </c>
      <c r="C11" s="38">
        <f>VLOOKUP(A11,$Y$2:$AC$5,4,FALSE)</f>
        <v>25.677199088</v>
      </c>
      <c r="D11" s="38">
        <f>VLOOKUP(A11,$Y$2:$AC$5,5,FALSE)</f>
        <v>0</v>
      </c>
      <c r="E11" s="37" t="s">
        <v>58</v>
      </c>
      <c r="F11" s="38">
        <f>VLOOKUP(A11,$Y$6:$AC$9,4,FALSE)</f>
        <v>0</v>
      </c>
      <c r="G11" s="38">
        <f>VLOOKUP(A11,$Y$6:$AC$9,5,FALSE)</f>
        <v>9.5088611284</v>
      </c>
      <c r="H11" s="37" t="s">
        <v>41</v>
      </c>
      <c r="I11" s="38">
        <f>VLOOKUP(A11,$Y$10:$AC$13,4,FALSE)</f>
        <v>5.8154219538</v>
      </c>
      <c r="J11" s="38">
        <f>VLOOKUP(A11,$Y$10:$AC$13,5,FALSE)</f>
        <v>3.2483684392</v>
      </c>
      <c r="K11" s="37" t="s">
        <v>41</v>
      </c>
      <c r="L11" s="38">
        <f>VLOOKUP(A11,$Y$14:$AC$17,4,FALSE)</f>
        <v>6.4320246763</v>
      </c>
      <c r="M11" s="38">
        <f>VLOOKUP(A11,$Y$14:$AC$17,5,FALSE)</f>
        <v>9.7630658739</v>
      </c>
      <c r="P11" s="78" t="s">
        <v>305</v>
      </c>
      <c r="Q11" s="78" t="s">
        <v>108</v>
      </c>
      <c r="R11" s="78" t="s">
        <v>302</v>
      </c>
      <c r="S11" s="78" t="s">
        <v>303</v>
      </c>
      <c r="T11" s="78">
        <v>1.7112964961</v>
      </c>
      <c r="U11" s="78">
        <v>1.8552359346</v>
      </c>
      <c r="X11" s="78" t="s">
        <v>305</v>
      </c>
      <c r="Y11" s="78" t="s">
        <v>108</v>
      </c>
      <c r="Z11" s="78" t="s">
        <v>237</v>
      </c>
      <c r="AA11" s="78" t="s">
        <v>238</v>
      </c>
      <c r="AB11" s="78">
        <v>2.8825920486</v>
      </c>
      <c r="AC11" s="78">
        <v>4.9854858176</v>
      </c>
    </row>
    <row r="12" spans="1:29" ht="12.75" customHeight="1">
      <c r="A12" s="36" t="s">
        <v>112</v>
      </c>
      <c r="B12" s="37" t="s">
        <v>113</v>
      </c>
      <c r="C12" s="38">
        <f>VLOOKUP(A12,$Y$2:$AC$5,4,FALSE)</f>
        <v>0</v>
      </c>
      <c r="D12" s="38">
        <f>VLOOKUP(A12,$Y$2:$AC$5,5,FALSE)</f>
        <v>0</v>
      </c>
      <c r="E12" s="37" t="s">
        <v>39</v>
      </c>
      <c r="F12" s="38">
        <f>VLOOKUP(A12,$Y$6:$AC$9,4,FALSE)</f>
        <v>6.4946139593</v>
      </c>
      <c r="G12" s="38">
        <f>VLOOKUP(A12,$Y$6:$AC$9,5,FALSE)</f>
        <v>4.5314874614</v>
      </c>
      <c r="H12" s="37" t="s">
        <v>86</v>
      </c>
      <c r="I12" s="38">
        <f>VLOOKUP(A12,$Y$10:$AC$13,4,FALSE)</f>
        <v>3.6450529352</v>
      </c>
      <c r="J12" s="38">
        <f>VLOOKUP(A12,$Y$10:$AC$13,5,FALSE)</f>
        <v>0</v>
      </c>
      <c r="K12" s="37" t="s">
        <v>114</v>
      </c>
      <c r="L12" s="38">
        <f>VLOOKUP(A12,$Y$14:$AC$17,4,FALSE)</f>
        <v>2.9937414371</v>
      </c>
      <c r="M12" s="38">
        <f>VLOOKUP(A12,$Y$14:$AC$17,5,FALSE)</f>
        <v>0</v>
      </c>
      <c r="P12" s="78" t="s">
        <v>305</v>
      </c>
      <c r="Q12" s="78" t="s">
        <v>242</v>
      </c>
      <c r="R12" s="78" t="s">
        <v>302</v>
      </c>
      <c r="S12" s="78" t="s">
        <v>303</v>
      </c>
      <c r="T12" s="78">
        <v>3.4524174928</v>
      </c>
      <c r="U12" s="78">
        <v>1.2088069403</v>
      </c>
      <c r="X12" s="78" t="s">
        <v>305</v>
      </c>
      <c r="Y12" s="78" t="s">
        <v>242</v>
      </c>
      <c r="Z12" s="78" t="s">
        <v>237</v>
      </c>
      <c r="AA12" s="78" t="s">
        <v>238</v>
      </c>
      <c r="AB12" s="78">
        <v>5.8154219538</v>
      </c>
      <c r="AC12" s="78">
        <v>3.2483684392</v>
      </c>
    </row>
    <row r="13" spans="1:29" ht="12.75" customHeight="1">
      <c r="A13" s="39" t="s">
        <v>46</v>
      </c>
      <c r="B13" s="37" t="s">
        <v>47</v>
      </c>
      <c r="C13" s="38">
        <f>SUM(C9:C12)</f>
        <v>100</v>
      </c>
      <c r="D13" s="38">
        <f>SUM(D9:D12)</f>
        <v>100</v>
      </c>
      <c r="E13" s="37" t="s">
        <v>47</v>
      </c>
      <c r="F13" s="38">
        <f>SUM(F9:F12)</f>
        <v>99.9999999999</v>
      </c>
      <c r="G13" s="38">
        <f>SUM(G9:G12)</f>
        <v>99.99999999980001</v>
      </c>
      <c r="H13" s="37" t="s">
        <v>47</v>
      </c>
      <c r="I13" s="38">
        <f>SUM(I9:I12)</f>
        <v>99.99999999959999</v>
      </c>
      <c r="J13" s="38">
        <f>SUM(J9:J12)</f>
        <v>99.9999999998</v>
      </c>
      <c r="K13" s="37" t="s">
        <v>47</v>
      </c>
      <c r="L13" s="38">
        <f>SUM(L9:L12)</f>
        <v>100.0000000002</v>
      </c>
      <c r="M13" s="38">
        <f>SUM(M9:M12)</f>
        <v>100.00000000040001</v>
      </c>
      <c r="P13" s="78" t="s">
        <v>305</v>
      </c>
      <c r="Q13" s="78" t="s">
        <v>112</v>
      </c>
      <c r="R13" s="78" t="s">
        <v>302</v>
      </c>
      <c r="S13" s="78" t="s">
        <v>303</v>
      </c>
      <c r="T13" s="78">
        <v>2.1639434964</v>
      </c>
      <c r="U13" s="78">
        <v>0</v>
      </c>
      <c r="X13" s="78" t="s">
        <v>305</v>
      </c>
      <c r="Y13" s="78" t="s">
        <v>112</v>
      </c>
      <c r="Z13" s="78" t="s">
        <v>237</v>
      </c>
      <c r="AA13" s="78" t="s">
        <v>238</v>
      </c>
      <c r="AB13" s="78">
        <v>3.6450529352</v>
      </c>
      <c r="AC13" s="78">
        <v>0</v>
      </c>
    </row>
    <row r="14" spans="1:29" ht="12.75" customHeight="1">
      <c r="A14" s="39" t="s">
        <v>48</v>
      </c>
      <c r="B14" s="102">
        <v>0.2</v>
      </c>
      <c r="C14" s="100">
        <f>T42</f>
        <v>0.1412408454</v>
      </c>
      <c r="D14" s="100">
        <f>U42</f>
        <v>0.1087216946</v>
      </c>
      <c r="E14" s="100" t="s">
        <v>115</v>
      </c>
      <c r="F14" s="98">
        <f>T43</f>
        <v>0.1230404681</v>
      </c>
      <c r="G14" s="98">
        <f>U43</f>
        <v>0.1151644821</v>
      </c>
      <c r="H14" s="100" t="s">
        <v>116</v>
      </c>
      <c r="I14" s="98">
        <f>T44</f>
        <v>0.2465538854</v>
      </c>
      <c r="J14" s="98">
        <f>U44</f>
        <v>0.1696539685</v>
      </c>
      <c r="K14" s="100" t="s">
        <v>117</v>
      </c>
      <c r="L14" s="100">
        <f>T45</f>
        <v>0.2843130206</v>
      </c>
      <c r="M14" s="100">
        <f>U45</f>
        <v>0.1985443268</v>
      </c>
      <c r="P14" s="78" t="s">
        <v>306</v>
      </c>
      <c r="Q14" s="78" t="s">
        <v>103</v>
      </c>
      <c r="R14" s="78" t="s">
        <v>302</v>
      </c>
      <c r="S14" s="78" t="s">
        <v>303</v>
      </c>
      <c r="T14" s="78">
        <v>68.492419313</v>
      </c>
      <c r="U14" s="78">
        <v>43.507849302</v>
      </c>
      <c r="X14" s="78" t="s">
        <v>306</v>
      </c>
      <c r="Y14" s="78" t="s">
        <v>103</v>
      </c>
      <c r="Z14" s="78" t="s">
        <v>237</v>
      </c>
      <c r="AA14" s="78" t="s">
        <v>238</v>
      </c>
      <c r="AB14" s="78">
        <v>84.181520687</v>
      </c>
      <c r="AC14" s="78">
        <v>89.180589321</v>
      </c>
    </row>
    <row r="15" spans="1:29" ht="12.75" customHeight="1">
      <c r="A15" s="40" t="s">
        <v>118</v>
      </c>
      <c r="B15" s="102"/>
      <c r="C15" s="100"/>
      <c r="D15" s="100"/>
      <c r="E15" s="100"/>
      <c r="F15" s="99"/>
      <c r="G15" s="99"/>
      <c r="H15" s="100"/>
      <c r="I15" s="99"/>
      <c r="J15" s="99"/>
      <c r="K15" s="100"/>
      <c r="L15" s="100"/>
      <c r="M15" s="100"/>
      <c r="P15" s="78" t="s">
        <v>306</v>
      </c>
      <c r="Q15" s="78" t="s">
        <v>108</v>
      </c>
      <c r="R15" s="78" t="s">
        <v>302</v>
      </c>
      <c r="S15" s="78" t="s">
        <v>303</v>
      </c>
      <c r="T15" s="78">
        <v>5.2012887087</v>
      </c>
      <c r="U15" s="78">
        <v>0.5153508287</v>
      </c>
      <c r="X15" s="78" t="s">
        <v>306</v>
      </c>
      <c r="Y15" s="78" t="s">
        <v>108</v>
      </c>
      <c r="Z15" s="78" t="s">
        <v>237</v>
      </c>
      <c r="AA15" s="78" t="s">
        <v>238</v>
      </c>
      <c r="AB15" s="78">
        <v>6.3927131998</v>
      </c>
      <c r="AC15" s="78">
        <v>1.0563448055</v>
      </c>
    </row>
    <row r="16" spans="1:29" ht="12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P16" s="78" t="s">
        <v>306</v>
      </c>
      <c r="Q16" s="78" t="s">
        <v>242</v>
      </c>
      <c r="R16" s="78" t="s">
        <v>302</v>
      </c>
      <c r="S16" s="78" t="s">
        <v>303</v>
      </c>
      <c r="T16" s="78">
        <v>5.2332736159</v>
      </c>
      <c r="U16" s="78">
        <v>4.7630319782</v>
      </c>
      <c r="X16" s="78" t="s">
        <v>306</v>
      </c>
      <c r="Y16" s="78" t="s">
        <v>242</v>
      </c>
      <c r="Z16" s="78" t="s">
        <v>237</v>
      </c>
      <c r="AA16" s="78" t="s">
        <v>238</v>
      </c>
      <c r="AB16" s="78">
        <v>6.4320246763</v>
      </c>
      <c r="AC16" s="78">
        <v>9.7630658739</v>
      </c>
    </row>
    <row r="17" spans="1:29" ht="12.75" customHeight="1">
      <c r="A17" s="101" t="s">
        <v>0</v>
      </c>
      <c r="B17" s="101" t="s">
        <v>119</v>
      </c>
      <c r="C17" s="101"/>
      <c r="D17" s="101"/>
      <c r="E17" s="101" t="s">
        <v>120</v>
      </c>
      <c r="F17" s="101"/>
      <c r="G17" s="101"/>
      <c r="H17" s="101" t="s">
        <v>121</v>
      </c>
      <c r="I17" s="101"/>
      <c r="J17" s="101"/>
      <c r="K17" s="101" t="s">
        <v>122</v>
      </c>
      <c r="L17" s="101"/>
      <c r="M17" s="101"/>
      <c r="P17" s="78" t="s">
        <v>306</v>
      </c>
      <c r="Q17" s="78" t="s">
        <v>112</v>
      </c>
      <c r="R17" s="78" t="s">
        <v>302</v>
      </c>
      <c r="S17" s="78" t="s">
        <v>303</v>
      </c>
      <c r="T17" s="78">
        <v>2.43579104</v>
      </c>
      <c r="U17" s="78">
        <v>0</v>
      </c>
      <c r="X17" s="78" t="s">
        <v>306</v>
      </c>
      <c r="Y17" s="78" t="s">
        <v>112</v>
      </c>
      <c r="Z17" s="78" t="s">
        <v>237</v>
      </c>
      <c r="AA17" s="78" t="s">
        <v>238</v>
      </c>
      <c r="AB17" s="78">
        <v>2.9937414371</v>
      </c>
      <c r="AC17" s="78">
        <v>0</v>
      </c>
    </row>
    <row r="18" spans="1:29" ht="12.75" customHeight="1">
      <c r="A18" s="101"/>
      <c r="B18" s="34">
        <v>1987</v>
      </c>
      <c r="C18" s="4" t="s">
        <v>345</v>
      </c>
      <c r="D18" s="4" t="s">
        <v>346</v>
      </c>
      <c r="E18" s="34">
        <v>1987</v>
      </c>
      <c r="F18" s="4" t="s">
        <v>345</v>
      </c>
      <c r="G18" s="4" t="s">
        <v>348</v>
      </c>
      <c r="H18" s="34">
        <v>1987</v>
      </c>
      <c r="I18" s="4" t="s">
        <v>345</v>
      </c>
      <c r="J18" s="4" t="s">
        <v>348</v>
      </c>
      <c r="K18" s="34">
        <v>1987</v>
      </c>
      <c r="L18" s="4" t="s">
        <v>345</v>
      </c>
      <c r="M18" s="4" t="s">
        <v>348</v>
      </c>
      <c r="P18" s="78" t="s">
        <v>307</v>
      </c>
      <c r="Q18" s="78" t="s">
        <v>103</v>
      </c>
      <c r="R18" s="78" t="s">
        <v>302</v>
      </c>
      <c r="S18" s="78" t="s">
        <v>303</v>
      </c>
      <c r="T18" s="78">
        <v>91.987853077</v>
      </c>
      <c r="U18" s="78">
        <v>58.403189549</v>
      </c>
      <c r="X18" s="78" t="s">
        <v>307</v>
      </c>
      <c r="Y18" s="78" t="s">
        <v>103</v>
      </c>
      <c r="Z18" s="78" t="s">
        <v>237</v>
      </c>
      <c r="AA18" s="78" t="s">
        <v>238</v>
      </c>
      <c r="AB18" s="78">
        <v>82.535217753</v>
      </c>
      <c r="AC18" s="78">
        <v>84.440118375</v>
      </c>
    </row>
    <row r="19" spans="1:29" ht="12.75" customHeight="1">
      <c r="A19" s="36" t="s">
        <v>103</v>
      </c>
      <c r="B19" s="37" t="s">
        <v>123</v>
      </c>
      <c r="C19" s="38">
        <f>VLOOKUP(A19,$Y$18:$AC$21,4,FALSE)</f>
        <v>82.535217753</v>
      </c>
      <c r="D19" s="38">
        <f>VLOOKUP(A19,$Y$18:$AC$21,5,FALSE)</f>
        <v>84.440118375</v>
      </c>
      <c r="E19" s="37" t="s">
        <v>124</v>
      </c>
      <c r="F19" s="38">
        <f>VLOOKUP(A19,$Y$22:$AC$25,4,FALSE)</f>
        <v>73.291923899</v>
      </c>
      <c r="G19" s="38">
        <f>VLOOKUP(A19,$Y$22:$AC$25,5,FALSE)</f>
        <v>83.533952626</v>
      </c>
      <c r="H19" s="37" t="s">
        <v>125</v>
      </c>
      <c r="I19" s="38">
        <f>F19</f>
        <v>73.291923899</v>
      </c>
      <c r="J19" s="38">
        <f>G19</f>
        <v>83.533952626</v>
      </c>
      <c r="K19" s="37" t="s">
        <v>126</v>
      </c>
      <c r="L19" s="38">
        <f>VLOOKUP(A19,$Y$26:$AC$29,4,FALSE)</f>
        <v>81.893304705</v>
      </c>
      <c r="M19" s="38">
        <f>VLOOKUP(A19,$Y$26:$AC$29,5,FALSE)</f>
        <v>87.889854786</v>
      </c>
      <c r="P19" s="78" t="s">
        <v>307</v>
      </c>
      <c r="Q19" s="78" t="s">
        <v>108</v>
      </c>
      <c r="R19" s="78" t="s">
        <v>302</v>
      </c>
      <c r="S19" s="78" t="s">
        <v>303</v>
      </c>
      <c r="T19" s="78">
        <v>8.2306085095</v>
      </c>
      <c r="U19" s="78">
        <v>4.1832908086</v>
      </c>
      <c r="X19" s="78" t="s">
        <v>307</v>
      </c>
      <c r="Y19" s="78" t="s">
        <v>108</v>
      </c>
      <c r="Z19" s="78" t="s">
        <v>237</v>
      </c>
      <c r="AA19" s="78" t="s">
        <v>238</v>
      </c>
      <c r="AB19" s="78">
        <v>7.3848344411</v>
      </c>
      <c r="AC19" s="78">
        <v>6.0482582169</v>
      </c>
    </row>
    <row r="20" spans="1:29" ht="12.75" customHeight="1">
      <c r="A20" s="36" t="s">
        <v>108</v>
      </c>
      <c r="B20" s="37" t="s">
        <v>127</v>
      </c>
      <c r="C20" s="38">
        <f>VLOOKUP(A20,$Y$18:$AC$21,4,FALSE)</f>
        <v>7.3848344411</v>
      </c>
      <c r="D20" s="38">
        <f>VLOOKUP(A20,$Y$18:$AC$21,5,FALSE)</f>
        <v>6.0482582169</v>
      </c>
      <c r="E20" s="37" t="s">
        <v>128</v>
      </c>
      <c r="F20" s="38">
        <f>VLOOKUP(A20,$Y$22:$AC$25,4,FALSE)</f>
        <v>18.738577887</v>
      </c>
      <c r="G20" s="38">
        <f>VLOOKUP(A20,$Y$22:$AC$25,5,FALSE)</f>
        <v>5.8995019976</v>
      </c>
      <c r="H20" s="37" t="s">
        <v>129</v>
      </c>
      <c r="I20" s="38">
        <f aca="true" t="shared" si="0" ref="I20:J22">F20</f>
        <v>18.738577887</v>
      </c>
      <c r="J20" s="38">
        <f t="shared" si="0"/>
        <v>5.8995019976</v>
      </c>
      <c r="K20" s="37" t="s">
        <v>130</v>
      </c>
      <c r="L20" s="38">
        <f>VLOOKUP(A20,$Y$26:$AC$29,4,FALSE)</f>
        <v>12.317026252</v>
      </c>
      <c r="M20" s="38">
        <f>VLOOKUP(A20,$Y$26:$AC$29,5,FALSE)</f>
        <v>9.8221065671</v>
      </c>
      <c r="P20" s="78" t="s">
        <v>307</v>
      </c>
      <c r="Q20" s="78" t="s">
        <v>242</v>
      </c>
      <c r="R20" s="78" t="s">
        <v>302</v>
      </c>
      <c r="S20" s="78" t="s">
        <v>303</v>
      </c>
      <c r="T20" s="78">
        <v>8.3162192683</v>
      </c>
      <c r="U20" s="78">
        <v>5.8520096024</v>
      </c>
      <c r="X20" s="78" t="s">
        <v>307</v>
      </c>
      <c r="Y20" s="78" t="s">
        <v>242</v>
      </c>
      <c r="Z20" s="78" t="s">
        <v>237</v>
      </c>
      <c r="AA20" s="78" t="s">
        <v>238</v>
      </c>
      <c r="AB20" s="78">
        <v>7.4616478723</v>
      </c>
      <c r="AC20" s="78">
        <v>8.4609143333</v>
      </c>
    </row>
    <row r="21" spans="1:29" ht="12.75" customHeight="1">
      <c r="A21" s="36" t="s">
        <v>44</v>
      </c>
      <c r="B21" s="37" t="s">
        <v>131</v>
      </c>
      <c r="C21" s="38">
        <f>VLOOKUP(A21,$Y$18:$AC$21,4,FALSE)</f>
        <v>7.4616478723</v>
      </c>
      <c r="D21" s="38">
        <f>VLOOKUP(A21,$Y$18:$AC$21,5,FALSE)</f>
        <v>8.4609143333</v>
      </c>
      <c r="E21" s="37" t="s">
        <v>6</v>
      </c>
      <c r="F21" s="38">
        <f>VLOOKUP(A21,$Y$22:$AC$25,4,FALSE)</f>
        <v>3.5578017872</v>
      </c>
      <c r="G21" s="38">
        <f>VLOOKUP(A21,$Y$22:$AC$25,5,FALSE)</f>
        <v>7.2511322114</v>
      </c>
      <c r="H21" s="37" t="s">
        <v>35</v>
      </c>
      <c r="I21" s="38">
        <f t="shared" si="0"/>
        <v>3.5578017872</v>
      </c>
      <c r="J21" s="38">
        <f t="shared" si="0"/>
        <v>7.2511322114</v>
      </c>
      <c r="K21" s="37" t="s">
        <v>42</v>
      </c>
      <c r="L21" s="38">
        <f>VLOOKUP(A21,$Y$26:$AC$29,4,FALSE)</f>
        <v>5.4660176499</v>
      </c>
      <c r="M21" s="38">
        <f>VLOOKUP(A21,$Y$26:$AC$29,5,FALSE)</f>
        <v>2.0186850929</v>
      </c>
      <c r="P21" s="78" t="s">
        <v>307</v>
      </c>
      <c r="Q21" s="78" t="s">
        <v>112</v>
      </c>
      <c r="R21" s="78" t="s">
        <v>302</v>
      </c>
      <c r="S21" s="78" t="s">
        <v>303</v>
      </c>
      <c r="T21" s="78">
        <v>2.9181699181</v>
      </c>
      <c r="U21" s="78">
        <v>0.726725192</v>
      </c>
      <c r="X21" s="78" t="s">
        <v>307</v>
      </c>
      <c r="Y21" s="78" t="s">
        <v>112</v>
      </c>
      <c r="Z21" s="78" t="s">
        <v>237</v>
      </c>
      <c r="AA21" s="78" t="s">
        <v>238</v>
      </c>
      <c r="AB21" s="78">
        <v>2.6182999339</v>
      </c>
      <c r="AC21" s="78">
        <v>1.0507090745</v>
      </c>
    </row>
    <row r="22" spans="1:29" ht="12.75" customHeight="1">
      <c r="A22" s="36" t="s">
        <v>112</v>
      </c>
      <c r="B22" s="37" t="s">
        <v>132</v>
      </c>
      <c r="C22" s="38">
        <f>VLOOKUP(A22,$Y$18:$AC$21,4,FALSE)</f>
        <v>2.6182999339</v>
      </c>
      <c r="D22" s="38">
        <f>VLOOKUP(A22,$Y$18:$AC$21,5,FALSE)</f>
        <v>1.0507090745</v>
      </c>
      <c r="E22" s="37" t="s">
        <v>12</v>
      </c>
      <c r="F22" s="38">
        <f>VLOOKUP(A22,$Y$22:$AC$25,4,FALSE)</f>
        <v>4.4116964262</v>
      </c>
      <c r="G22" s="38">
        <f>VLOOKUP(A22,$Y$22:$AC$25,5,FALSE)</f>
        <v>3.3154131649</v>
      </c>
      <c r="H22" s="37" t="s">
        <v>133</v>
      </c>
      <c r="I22" s="38">
        <f t="shared" si="0"/>
        <v>4.4116964262</v>
      </c>
      <c r="J22" s="38">
        <f t="shared" si="0"/>
        <v>3.3154131649</v>
      </c>
      <c r="K22" s="37" t="s">
        <v>65</v>
      </c>
      <c r="L22" s="38">
        <f>VLOOKUP(A22,$Y$26:$AC$29,4,FALSE)</f>
        <v>0.3236513929</v>
      </c>
      <c r="M22" s="38">
        <f>VLOOKUP(A22,$Y$26:$AC$29,5,FALSE)</f>
        <v>0.2693535542</v>
      </c>
      <c r="P22" s="78" t="s">
        <v>308</v>
      </c>
      <c r="Q22" s="78" t="s">
        <v>103</v>
      </c>
      <c r="R22" s="78" t="s">
        <v>302</v>
      </c>
      <c r="S22" s="78" t="s">
        <v>303</v>
      </c>
      <c r="T22" s="78">
        <v>127.62692701</v>
      </c>
      <c r="U22" s="78">
        <v>139.32785755</v>
      </c>
      <c r="X22" s="78" t="s">
        <v>308</v>
      </c>
      <c r="Y22" s="78" t="s">
        <v>103</v>
      </c>
      <c r="Z22" s="78" t="s">
        <v>237</v>
      </c>
      <c r="AA22" s="78" t="s">
        <v>238</v>
      </c>
      <c r="AB22" s="78">
        <v>73.291923899</v>
      </c>
      <c r="AC22" s="78">
        <v>83.533952626</v>
      </c>
    </row>
    <row r="23" spans="1:29" ht="12.75" customHeight="1">
      <c r="A23" s="39" t="s">
        <v>46</v>
      </c>
      <c r="B23" s="37" t="s">
        <v>47</v>
      </c>
      <c r="C23" s="38">
        <f>SUM(C19:C22)</f>
        <v>100.0000000003</v>
      </c>
      <c r="D23" s="38">
        <f>SUM(D19:D22)</f>
        <v>99.9999999997</v>
      </c>
      <c r="E23" s="37" t="s">
        <v>47</v>
      </c>
      <c r="F23" s="38">
        <f>SUM(F19:F22)</f>
        <v>99.9999999994</v>
      </c>
      <c r="G23" s="38">
        <f>SUM(G19:G22)</f>
        <v>99.9999999999</v>
      </c>
      <c r="H23" s="37" t="s">
        <v>47</v>
      </c>
      <c r="I23" s="38">
        <f>SUM(I19:I22)</f>
        <v>99.9999999994</v>
      </c>
      <c r="J23" s="38">
        <f>SUM(J19:J22)</f>
        <v>99.9999999999</v>
      </c>
      <c r="K23" s="37" t="s">
        <v>47</v>
      </c>
      <c r="L23" s="38">
        <f>SUM(L19:L22)</f>
        <v>99.99999999980001</v>
      </c>
      <c r="M23" s="38">
        <f>SUM(M19:M22)</f>
        <v>100.0000000002</v>
      </c>
      <c r="P23" s="78" t="s">
        <v>308</v>
      </c>
      <c r="Q23" s="78" t="s">
        <v>108</v>
      </c>
      <c r="R23" s="78" t="s">
        <v>302</v>
      </c>
      <c r="S23" s="78" t="s">
        <v>303</v>
      </c>
      <c r="T23" s="78">
        <v>32.630431636</v>
      </c>
      <c r="U23" s="78">
        <v>9.839890824</v>
      </c>
      <c r="X23" s="78" t="s">
        <v>308</v>
      </c>
      <c r="Y23" s="78" t="s">
        <v>108</v>
      </c>
      <c r="Z23" s="78" t="s">
        <v>237</v>
      </c>
      <c r="AA23" s="78" t="s">
        <v>238</v>
      </c>
      <c r="AB23" s="78">
        <v>18.738577887</v>
      </c>
      <c r="AC23" s="78">
        <v>5.8995019976</v>
      </c>
    </row>
    <row r="24" spans="1:29" ht="12.75" customHeight="1">
      <c r="A24" s="39" t="s">
        <v>48</v>
      </c>
      <c r="B24" s="102" t="s">
        <v>134</v>
      </c>
      <c r="C24" s="100">
        <f>T46</f>
        <v>0.4191296611</v>
      </c>
      <c r="D24" s="100">
        <f>U46</f>
        <v>0.2128861731</v>
      </c>
      <c r="E24" s="100" t="s">
        <v>135</v>
      </c>
      <c r="F24" s="100">
        <f>T47</f>
        <v>0.3567988006</v>
      </c>
      <c r="G24" s="100">
        <f>U47</f>
        <v>0.338187227</v>
      </c>
      <c r="H24" s="100" t="s">
        <v>136</v>
      </c>
      <c r="I24" s="100">
        <f>F24</f>
        <v>0.3567988006</v>
      </c>
      <c r="J24" s="100">
        <f>G24</f>
        <v>0.338187227</v>
      </c>
      <c r="K24" s="100" t="s">
        <v>137</v>
      </c>
      <c r="L24" s="98">
        <f>T48</f>
        <v>0.3753336736</v>
      </c>
      <c r="M24" s="98">
        <f>U48</f>
        <v>0.3680890343</v>
      </c>
      <c r="P24" s="78" t="s">
        <v>308</v>
      </c>
      <c r="Q24" s="78" t="s">
        <v>242</v>
      </c>
      <c r="R24" s="78" t="s">
        <v>302</v>
      </c>
      <c r="S24" s="78" t="s">
        <v>303</v>
      </c>
      <c r="T24" s="78">
        <v>6.1953798569</v>
      </c>
      <c r="U24" s="78">
        <v>12.09430039</v>
      </c>
      <c r="X24" s="78" t="s">
        <v>308</v>
      </c>
      <c r="Y24" s="78" t="s">
        <v>242</v>
      </c>
      <c r="Z24" s="78" t="s">
        <v>237</v>
      </c>
      <c r="AA24" s="78" t="s">
        <v>238</v>
      </c>
      <c r="AB24" s="78">
        <v>3.5578017872</v>
      </c>
      <c r="AC24" s="78">
        <v>7.2511322114</v>
      </c>
    </row>
    <row r="25" spans="1:29" ht="12.75" customHeight="1">
      <c r="A25" s="40" t="s">
        <v>118</v>
      </c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99"/>
      <c r="M25" s="99"/>
      <c r="P25" s="78" t="s">
        <v>308</v>
      </c>
      <c r="Q25" s="78" t="s">
        <v>112</v>
      </c>
      <c r="R25" s="78" t="s">
        <v>302</v>
      </c>
      <c r="S25" s="78" t="s">
        <v>303</v>
      </c>
      <c r="T25" s="78">
        <v>7.6823096981</v>
      </c>
      <c r="U25" s="78">
        <v>5.5298402463</v>
      </c>
      <c r="X25" s="78" t="s">
        <v>308</v>
      </c>
      <c r="Y25" s="78" t="s">
        <v>112</v>
      </c>
      <c r="Z25" s="78" t="s">
        <v>237</v>
      </c>
      <c r="AA25" s="78" t="s">
        <v>238</v>
      </c>
      <c r="AB25" s="78">
        <v>4.4116964262</v>
      </c>
      <c r="AC25" s="78">
        <v>3.3154131649</v>
      </c>
    </row>
    <row r="26" spans="16:29" ht="12.75" customHeight="1">
      <c r="P26" s="78" t="s">
        <v>309</v>
      </c>
      <c r="Q26" s="78" t="s">
        <v>103</v>
      </c>
      <c r="R26" s="78" t="s">
        <v>302</v>
      </c>
      <c r="S26" s="78" t="s">
        <v>303</v>
      </c>
      <c r="T26" s="78">
        <v>219.55084153</v>
      </c>
      <c r="U26" s="78">
        <v>244.62549035</v>
      </c>
      <c r="X26" s="78" t="s">
        <v>309</v>
      </c>
      <c r="Y26" s="78" t="s">
        <v>103</v>
      </c>
      <c r="Z26" s="78" t="s">
        <v>237</v>
      </c>
      <c r="AA26" s="78" t="s">
        <v>238</v>
      </c>
      <c r="AB26" s="78">
        <v>81.893304705</v>
      </c>
      <c r="AC26" s="78">
        <v>87.889854786</v>
      </c>
    </row>
    <row r="27" spans="1:29" ht="12.75" customHeight="1">
      <c r="A27" s="103" t="s">
        <v>0</v>
      </c>
      <c r="B27" s="101" t="s">
        <v>138</v>
      </c>
      <c r="C27" s="101"/>
      <c r="D27" s="101"/>
      <c r="E27" s="101" t="s">
        <v>139</v>
      </c>
      <c r="F27" s="101"/>
      <c r="G27" s="101"/>
      <c r="P27" s="78" t="s">
        <v>309</v>
      </c>
      <c r="Q27" s="78" t="s">
        <v>108</v>
      </c>
      <c r="R27" s="78" t="s">
        <v>302</v>
      </c>
      <c r="S27" s="78" t="s">
        <v>303</v>
      </c>
      <c r="T27" s="78">
        <v>33.021179062</v>
      </c>
      <c r="U27" s="78">
        <v>27.338054444</v>
      </c>
      <c r="X27" s="78" t="s">
        <v>309</v>
      </c>
      <c r="Y27" s="78" t="s">
        <v>108</v>
      </c>
      <c r="Z27" s="78" t="s">
        <v>237</v>
      </c>
      <c r="AA27" s="78" t="s">
        <v>238</v>
      </c>
      <c r="AB27" s="78">
        <v>12.317026252</v>
      </c>
      <c r="AC27" s="78">
        <v>9.8221065671</v>
      </c>
    </row>
    <row r="28" spans="1:29" ht="12.75" customHeight="1">
      <c r="A28" s="76"/>
      <c r="B28" s="34">
        <v>1987</v>
      </c>
      <c r="C28" s="4" t="s">
        <v>345</v>
      </c>
      <c r="D28" s="4" t="s">
        <v>348</v>
      </c>
      <c r="E28" s="34">
        <v>1987</v>
      </c>
      <c r="F28" s="4" t="s">
        <v>345</v>
      </c>
      <c r="G28" s="4" t="s">
        <v>348</v>
      </c>
      <c r="P28" s="78" t="s">
        <v>309</v>
      </c>
      <c r="Q28" s="78" t="s">
        <v>242</v>
      </c>
      <c r="R28" s="78" t="s">
        <v>302</v>
      </c>
      <c r="S28" s="78" t="s">
        <v>303</v>
      </c>
      <c r="T28" s="78">
        <v>14.654052357</v>
      </c>
      <c r="U28" s="78">
        <v>5.6186442896</v>
      </c>
      <c r="X28" s="78" t="s">
        <v>309</v>
      </c>
      <c r="Y28" s="78" t="s">
        <v>242</v>
      </c>
      <c r="Z28" s="78" t="s">
        <v>237</v>
      </c>
      <c r="AA28" s="78" t="s">
        <v>238</v>
      </c>
      <c r="AB28" s="78">
        <v>5.4660176499</v>
      </c>
      <c r="AC28" s="78">
        <v>2.0186850929</v>
      </c>
    </row>
    <row r="29" spans="1:29" ht="12.75" customHeight="1">
      <c r="A29" s="36" t="s">
        <v>103</v>
      </c>
      <c r="B29" s="38" t="s">
        <v>140</v>
      </c>
      <c r="C29" s="38">
        <f>VLOOKUP(A29,$Y$30:$AC$33,4,FALSE)</f>
        <v>79.866126179</v>
      </c>
      <c r="D29" s="38">
        <f>VLOOKUP(A29,$Y$30:$AC$33,5,FALSE)</f>
        <v>82.458353439</v>
      </c>
      <c r="E29" s="38" t="s">
        <v>141</v>
      </c>
      <c r="F29" s="38">
        <f>VLOOKUP(A29,$Y$34:$AC$37,4,FALSE)</f>
        <v>75.541107239</v>
      </c>
      <c r="G29" s="38">
        <f>VLOOKUP(A29,$Y$34:$AC$37,5,FALSE)</f>
        <v>76.451359597</v>
      </c>
      <c r="P29" s="78" t="s">
        <v>309</v>
      </c>
      <c r="Q29" s="78" t="s">
        <v>112</v>
      </c>
      <c r="R29" s="78" t="s">
        <v>302</v>
      </c>
      <c r="S29" s="78" t="s">
        <v>303</v>
      </c>
      <c r="T29" s="78">
        <v>0.8676891955</v>
      </c>
      <c r="U29" s="78">
        <v>0.7496968271</v>
      </c>
      <c r="X29" s="78" t="s">
        <v>309</v>
      </c>
      <c r="Y29" s="78" t="s">
        <v>112</v>
      </c>
      <c r="Z29" s="78" t="s">
        <v>237</v>
      </c>
      <c r="AA29" s="78" t="s">
        <v>238</v>
      </c>
      <c r="AB29" s="78">
        <v>0.3236513929</v>
      </c>
      <c r="AC29" s="78">
        <v>0.2693535542</v>
      </c>
    </row>
    <row r="30" spans="1:29" ht="12.75" customHeight="1">
      <c r="A30" s="36" t="s">
        <v>108</v>
      </c>
      <c r="B30" s="38" t="s">
        <v>142</v>
      </c>
      <c r="C30" s="38">
        <f>VLOOKUP(A30,$Y$30:$AC$33,4,FALSE)</f>
        <v>15.040669619</v>
      </c>
      <c r="D30" s="38">
        <f>VLOOKUP(A30,$Y$30:$AC$33,5,FALSE)</f>
        <v>10.697143692</v>
      </c>
      <c r="E30" s="38" t="s">
        <v>143</v>
      </c>
      <c r="F30" s="38">
        <f>VLOOKUP(A30,$Y$34:$AC$37,4,FALSE)</f>
        <v>16.550943201</v>
      </c>
      <c r="G30" s="38">
        <f>VLOOKUP(A30,$Y$34:$AC$37,5,FALSE)</f>
        <v>17.871504451</v>
      </c>
      <c r="P30" s="78" t="s">
        <v>310</v>
      </c>
      <c r="Q30" s="78" t="s">
        <v>103</v>
      </c>
      <c r="R30" s="78" t="s">
        <v>302</v>
      </c>
      <c r="S30" s="78" t="s">
        <v>303</v>
      </c>
      <c r="T30" s="78">
        <v>222.55869846</v>
      </c>
      <c r="U30" s="78">
        <v>251.11520185</v>
      </c>
      <c r="X30" s="78" t="s">
        <v>310</v>
      </c>
      <c r="Y30" s="78" t="s">
        <v>103</v>
      </c>
      <c r="Z30" s="78" t="s">
        <v>237</v>
      </c>
      <c r="AA30" s="78" t="s">
        <v>238</v>
      </c>
      <c r="AB30" s="78">
        <v>79.866126179</v>
      </c>
      <c r="AC30" s="78">
        <v>82.458353439</v>
      </c>
    </row>
    <row r="31" spans="1:29" ht="12.75" customHeight="1">
      <c r="A31" s="36" t="s">
        <v>44</v>
      </c>
      <c r="B31" s="38" t="s">
        <v>41</v>
      </c>
      <c r="C31" s="38">
        <f>VLOOKUP(A31,$Y$30:$AC$33,4,FALSE)</f>
        <v>3.466238424</v>
      </c>
      <c r="D31" s="38">
        <f>VLOOKUP(A31,$Y$30:$AC$33,5,FALSE)</f>
        <v>5.3122530361</v>
      </c>
      <c r="E31" s="38" t="s">
        <v>145</v>
      </c>
      <c r="F31" s="38">
        <f>VLOOKUP(A31,$Y$34:$AC$37,4,FALSE)</f>
        <v>7.4252758634</v>
      </c>
      <c r="G31" s="38">
        <f>VLOOKUP(A31,$Y$34:$AC$37,5,FALSE)</f>
        <v>4.6908546889</v>
      </c>
      <c r="P31" s="78" t="s">
        <v>310</v>
      </c>
      <c r="Q31" s="78" t="s">
        <v>108</v>
      </c>
      <c r="R31" s="78" t="s">
        <v>302</v>
      </c>
      <c r="S31" s="78" t="s">
        <v>303</v>
      </c>
      <c r="T31" s="78">
        <v>41.913036407</v>
      </c>
      <c r="U31" s="78">
        <v>32.576631542</v>
      </c>
      <c r="X31" s="78" t="s">
        <v>310</v>
      </c>
      <c r="Y31" s="78" t="s">
        <v>108</v>
      </c>
      <c r="Z31" s="78" t="s">
        <v>237</v>
      </c>
      <c r="AA31" s="78" t="s">
        <v>238</v>
      </c>
      <c r="AB31" s="78">
        <v>15.040669619</v>
      </c>
      <c r="AC31" s="78">
        <v>10.697143692</v>
      </c>
    </row>
    <row r="32" spans="1:29" ht="12.75" customHeight="1">
      <c r="A32" s="36" t="s">
        <v>112</v>
      </c>
      <c r="B32" s="38" t="s">
        <v>20</v>
      </c>
      <c r="C32" s="38">
        <f>VLOOKUP(A32,$Y$30:$AC$33,4,FALSE)</f>
        <v>1.6269657782</v>
      </c>
      <c r="D32" s="38">
        <f>VLOOKUP(A32,$Y$30:$AC$33,5,FALSE)</f>
        <v>1.5322498324</v>
      </c>
      <c r="E32" s="38" t="s">
        <v>34</v>
      </c>
      <c r="F32" s="38">
        <f>VLOOKUP(A32,$Y$34:$AC$37,4,FALSE)</f>
        <v>0.482673697</v>
      </c>
      <c r="G32" s="38">
        <f>VLOOKUP(A32,$Y$34:$AC$37,5,FALSE)</f>
        <v>0.9862812629</v>
      </c>
      <c r="P32" s="78" t="s">
        <v>310</v>
      </c>
      <c r="Q32" s="78" t="s">
        <v>242</v>
      </c>
      <c r="R32" s="78" t="s">
        <v>302</v>
      </c>
      <c r="S32" s="78" t="s">
        <v>303</v>
      </c>
      <c r="T32" s="78">
        <v>9.6591827986</v>
      </c>
      <c r="U32" s="78">
        <v>16.177711994</v>
      </c>
      <c r="X32" s="78" t="s">
        <v>310</v>
      </c>
      <c r="Y32" s="78" t="s">
        <v>242</v>
      </c>
      <c r="Z32" s="78" t="s">
        <v>237</v>
      </c>
      <c r="AA32" s="78" t="s">
        <v>238</v>
      </c>
      <c r="AB32" s="78">
        <v>3.466238424</v>
      </c>
      <c r="AC32" s="78">
        <v>5.3122530361</v>
      </c>
    </row>
    <row r="33" spans="1:29" ht="12.75" customHeight="1">
      <c r="A33" s="36" t="s">
        <v>46</v>
      </c>
      <c r="B33" s="38">
        <v>100</v>
      </c>
      <c r="C33" s="38">
        <f>SUM(C29:C32)</f>
        <v>100.0000000002</v>
      </c>
      <c r="D33" s="38">
        <f>SUM(D29:D32)</f>
        <v>99.9999999995</v>
      </c>
      <c r="E33" s="38">
        <v>100</v>
      </c>
      <c r="F33" s="38">
        <f>SUM(F29:F32)</f>
        <v>100.0000000004</v>
      </c>
      <c r="G33" s="38">
        <f>SUM(G29:G32)</f>
        <v>99.99999999980001</v>
      </c>
      <c r="P33" s="78" t="s">
        <v>310</v>
      </c>
      <c r="Q33" s="78" t="s">
        <v>112</v>
      </c>
      <c r="R33" s="78" t="s">
        <v>302</v>
      </c>
      <c r="S33" s="78" t="s">
        <v>303</v>
      </c>
      <c r="T33" s="78">
        <v>4.5337792547</v>
      </c>
      <c r="U33" s="78">
        <v>4.6662492024</v>
      </c>
      <c r="X33" s="78" t="s">
        <v>310</v>
      </c>
      <c r="Y33" s="78" t="s">
        <v>112</v>
      </c>
      <c r="Z33" s="78" t="s">
        <v>237</v>
      </c>
      <c r="AA33" s="78" t="s">
        <v>238</v>
      </c>
      <c r="AB33" s="78">
        <v>1.6269657782</v>
      </c>
      <c r="AC33" s="78">
        <v>1.5322498324</v>
      </c>
    </row>
    <row r="34" spans="1:29" ht="12.75" customHeight="1">
      <c r="A34" s="42" t="s">
        <v>146</v>
      </c>
      <c r="B34" s="100">
        <v>0.42</v>
      </c>
      <c r="C34" s="100">
        <f>T49</f>
        <v>0.3840553308</v>
      </c>
      <c r="D34" s="100">
        <f>U49</f>
        <v>0.392871572</v>
      </c>
      <c r="E34" s="100">
        <v>0.45</v>
      </c>
      <c r="F34" s="98">
        <f>T50</f>
        <v>0.4882372064</v>
      </c>
      <c r="G34" s="98">
        <f>U50</f>
        <v>0.5003931315</v>
      </c>
      <c r="P34" s="78" t="s">
        <v>311</v>
      </c>
      <c r="Q34" s="78" t="s">
        <v>103</v>
      </c>
      <c r="R34" s="78" t="s">
        <v>302</v>
      </c>
      <c r="S34" s="78" t="s">
        <v>303</v>
      </c>
      <c r="T34" s="78">
        <v>823.4008632</v>
      </c>
      <c r="U34" s="78">
        <v>821.07267542</v>
      </c>
      <c r="X34" s="78" t="s">
        <v>311</v>
      </c>
      <c r="Y34" s="78" t="s">
        <v>103</v>
      </c>
      <c r="Z34" s="78" t="s">
        <v>237</v>
      </c>
      <c r="AA34" s="78" t="s">
        <v>238</v>
      </c>
      <c r="AB34" s="78">
        <v>75.541107239</v>
      </c>
      <c r="AC34" s="78">
        <v>76.451359597</v>
      </c>
    </row>
    <row r="35" spans="1:29" ht="12.75" customHeight="1">
      <c r="A35" s="43" t="s">
        <v>118</v>
      </c>
      <c r="B35" s="100"/>
      <c r="C35" s="100"/>
      <c r="D35" s="100"/>
      <c r="E35" s="100"/>
      <c r="F35" s="99"/>
      <c r="G35" s="99"/>
      <c r="P35" s="78" t="s">
        <v>311</v>
      </c>
      <c r="Q35" s="78" t="s">
        <v>108</v>
      </c>
      <c r="R35" s="78" t="s">
        <v>302</v>
      </c>
      <c r="S35" s="78" t="s">
        <v>303</v>
      </c>
      <c r="T35" s="78">
        <v>180.40589312</v>
      </c>
      <c r="U35" s="78">
        <v>191.93646851</v>
      </c>
      <c r="X35" s="78" t="s">
        <v>311</v>
      </c>
      <c r="Y35" s="78" t="s">
        <v>108</v>
      </c>
      <c r="Z35" s="78" t="s">
        <v>237</v>
      </c>
      <c r="AA35" s="78" t="s">
        <v>238</v>
      </c>
      <c r="AB35" s="78">
        <v>16.550943201</v>
      </c>
      <c r="AC35" s="78">
        <v>17.871504451</v>
      </c>
    </row>
    <row r="36" spans="1:29" ht="12.75" customHeight="1">
      <c r="A36" s="66" t="s">
        <v>353</v>
      </c>
      <c r="P36" s="78" t="s">
        <v>311</v>
      </c>
      <c r="Q36" s="78" t="s">
        <v>242</v>
      </c>
      <c r="R36" s="78" t="s">
        <v>302</v>
      </c>
      <c r="S36" s="78" t="s">
        <v>303</v>
      </c>
      <c r="T36" s="78">
        <v>80.935781575</v>
      </c>
      <c r="U36" s="78">
        <v>50.378863498</v>
      </c>
      <c r="X36" s="78" t="s">
        <v>311</v>
      </c>
      <c r="Y36" s="78" t="s">
        <v>242</v>
      </c>
      <c r="Z36" s="78" t="s">
        <v>237</v>
      </c>
      <c r="AA36" s="78" t="s">
        <v>238</v>
      </c>
      <c r="AB36" s="78">
        <v>7.4252758634</v>
      </c>
      <c r="AC36" s="78">
        <v>4.6908546889</v>
      </c>
    </row>
    <row r="37" spans="16:29" ht="12.75" customHeight="1">
      <c r="P37" s="78" t="s">
        <v>311</v>
      </c>
      <c r="Q37" s="78" t="s">
        <v>112</v>
      </c>
      <c r="R37" s="78" t="s">
        <v>302</v>
      </c>
      <c r="S37" s="78" t="s">
        <v>303</v>
      </c>
      <c r="T37" s="78">
        <v>5.2611611519</v>
      </c>
      <c r="U37" s="78">
        <v>10.592468199</v>
      </c>
      <c r="X37" s="78" t="s">
        <v>311</v>
      </c>
      <c r="Y37" s="78" t="s">
        <v>112</v>
      </c>
      <c r="Z37" s="78" t="s">
        <v>237</v>
      </c>
      <c r="AA37" s="78" t="s">
        <v>238</v>
      </c>
      <c r="AB37" s="78">
        <v>0.482673697</v>
      </c>
      <c r="AC37" s="78">
        <v>0.9862812629</v>
      </c>
    </row>
    <row r="38" spans="16:29" ht="12.75" customHeight="1">
      <c r="P38" s="78" t="s">
        <v>312</v>
      </c>
      <c r="Q38" s="78" t="s">
        <v>103</v>
      </c>
      <c r="R38" s="78" t="s">
        <v>302</v>
      </c>
      <c r="S38" s="78" t="s">
        <v>303</v>
      </c>
      <c r="T38" s="78">
        <v>282.32331213</v>
      </c>
      <c r="U38" s="78">
        <v>259.21885546</v>
      </c>
      <c r="X38" s="78" t="s">
        <v>312</v>
      </c>
      <c r="Y38" s="78" t="s">
        <v>103</v>
      </c>
      <c r="Z38" s="78" t="s">
        <v>237</v>
      </c>
      <c r="AA38" s="78" t="s">
        <v>238</v>
      </c>
      <c r="AB38" s="78">
        <v>76.150155113</v>
      </c>
      <c r="AC38" s="78">
        <v>76.956836612</v>
      </c>
    </row>
    <row r="39" spans="16:29" ht="12.75" customHeight="1">
      <c r="P39" s="78" t="s">
        <v>312</v>
      </c>
      <c r="Q39" s="78" t="s">
        <v>108</v>
      </c>
      <c r="R39" s="78" t="s">
        <v>302</v>
      </c>
      <c r="S39" s="78" t="s">
        <v>303</v>
      </c>
      <c r="T39" s="78">
        <v>66.400420312</v>
      </c>
      <c r="U39" s="78">
        <v>52.665952689</v>
      </c>
      <c r="X39" s="78" t="s">
        <v>312</v>
      </c>
      <c r="Y39" s="78" t="s">
        <v>108</v>
      </c>
      <c r="Z39" s="78" t="s">
        <v>237</v>
      </c>
      <c r="AA39" s="78" t="s">
        <v>238</v>
      </c>
      <c r="AB39" s="78">
        <v>17.909970906</v>
      </c>
      <c r="AC39" s="78">
        <v>15.635456414</v>
      </c>
    </row>
    <row r="40" spans="16:29" ht="12.75" customHeight="1">
      <c r="P40" s="78" t="s">
        <v>312</v>
      </c>
      <c r="Q40" s="78" t="s">
        <v>242</v>
      </c>
      <c r="R40" s="78" t="s">
        <v>302</v>
      </c>
      <c r="S40" s="78" t="s">
        <v>303</v>
      </c>
      <c r="T40" s="78">
        <v>14.188365905</v>
      </c>
      <c r="U40" s="78">
        <v>22.436130504</v>
      </c>
      <c r="X40" s="78" t="s">
        <v>312</v>
      </c>
      <c r="Y40" s="78" t="s">
        <v>242</v>
      </c>
      <c r="Z40" s="78" t="s">
        <v>237</v>
      </c>
      <c r="AA40" s="78" t="s">
        <v>238</v>
      </c>
      <c r="AB40" s="78">
        <v>3.8269821091</v>
      </c>
      <c r="AC40" s="78">
        <v>6.6608334735</v>
      </c>
    </row>
    <row r="41" spans="16:29" ht="12.75" customHeight="1">
      <c r="P41" s="78" t="s">
        <v>312</v>
      </c>
      <c r="Q41" s="78" t="s">
        <v>112</v>
      </c>
      <c r="R41" s="78" t="s">
        <v>302</v>
      </c>
      <c r="S41" s="78" t="s">
        <v>303</v>
      </c>
      <c r="T41" s="78">
        <v>7.8334526113</v>
      </c>
      <c r="U41" s="78">
        <v>2.5157439256</v>
      </c>
      <c r="X41" s="78" t="s">
        <v>312</v>
      </c>
      <c r="Y41" s="78" t="s">
        <v>112</v>
      </c>
      <c r="Z41" s="78" t="s">
        <v>237</v>
      </c>
      <c r="AA41" s="78" t="s">
        <v>238</v>
      </c>
      <c r="AB41" s="78">
        <v>2.1128918718</v>
      </c>
      <c r="AC41" s="78">
        <v>0.7468735015</v>
      </c>
    </row>
    <row r="42" spans="16:21" ht="12.75" customHeight="1">
      <c r="P42" s="78" t="s">
        <v>301</v>
      </c>
      <c r="R42" s="78" t="s">
        <v>243</v>
      </c>
      <c r="T42" s="78">
        <v>0.1412408454</v>
      </c>
      <c r="U42" s="78">
        <v>0.1087216946</v>
      </c>
    </row>
    <row r="43" spans="16:21" ht="12.75" customHeight="1">
      <c r="P43" s="78" t="s">
        <v>304</v>
      </c>
      <c r="R43" s="78" t="s">
        <v>243</v>
      </c>
      <c r="T43" s="78">
        <v>0.1230404681</v>
      </c>
      <c r="U43" s="78">
        <v>0.1151644821</v>
      </c>
    </row>
    <row r="44" spans="16:21" ht="12.75" customHeight="1">
      <c r="P44" s="78" t="s">
        <v>305</v>
      </c>
      <c r="R44" s="78" t="s">
        <v>243</v>
      </c>
      <c r="T44" s="78">
        <v>0.2465538854</v>
      </c>
      <c r="U44" s="78">
        <v>0.1696539685</v>
      </c>
    </row>
    <row r="45" spans="16:21" ht="12.75" customHeight="1">
      <c r="P45" s="78" t="s">
        <v>306</v>
      </c>
      <c r="R45" s="78" t="s">
        <v>243</v>
      </c>
      <c r="T45" s="78">
        <v>0.2843130206</v>
      </c>
      <c r="U45" s="78">
        <v>0.1985443268</v>
      </c>
    </row>
    <row r="46" spans="16:21" ht="12.75" customHeight="1">
      <c r="P46" s="78" t="s">
        <v>307</v>
      </c>
      <c r="R46" s="78" t="s">
        <v>243</v>
      </c>
      <c r="T46" s="78">
        <v>0.4191296611</v>
      </c>
      <c r="U46" s="78">
        <v>0.2128861731</v>
      </c>
    </row>
    <row r="47" spans="16:21" ht="12.75" customHeight="1">
      <c r="P47" s="78" t="s">
        <v>308</v>
      </c>
      <c r="R47" s="78" t="s">
        <v>243</v>
      </c>
      <c r="T47" s="78">
        <v>0.3567988006</v>
      </c>
      <c r="U47" s="78">
        <v>0.338187227</v>
      </c>
    </row>
    <row r="48" spans="16:21" ht="12.75" customHeight="1">
      <c r="P48" s="78" t="s">
        <v>309</v>
      </c>
      <c r="R48" s="78" t="s">
        <v>243</v>
      </c>
      <c r="T48" s="78">
        <v>0.3753336736</v>
      </c>
      <c r="U48" s="78">
        <v>0.3680890343</v>
      </c>
    </row>
    <row r="49" spans="16:21" ht="12.75" customHeight="1">
      <c r="P49" s="78" t="s">
        <v>310</v>
      </c>
      <c r="R49" s="78" t="s">
        <v>243</v>
      </c>
      <c r="T49" s="78">
        <v>0.3840553308</v>
      </c>
      <c r="U49" s="78">
        <v>0.392871572</v>
      </c>
    </row>
    <row r="50" spans="16:21" ht="12.75" customHeight="1">
      <c r="P50" s="78" t="s">
        <v>311</v>
      </c>
      <c r="R50" s="78" t="s">
        <v>243</v>
      </c>
      <c r="T50" s="78">
        <v>0.4882372064</v>
      </c>
      <c r="U50" s="78">
        <v>0.5003931315</v>
      </c>
    </row>
    <row r="51" spans="16:21" ht="12.75" customHeight="1">
      <c r="P51" s="78" t="s">
        <v>312</v>
      </c>
      <c r="R51" s="78" t="s">
        <v>243</v>
      </c>
      <c r="T51" s="78">
        <v>0.4183566146</v>
      </c>
      <c r="U51" s="78">
        <v>0.4205137954</v>
      </c>
    </row>
  </sheetData>
  <mergeCells count="44">
    <mergeCell ref="A1:M6"/>
    <mergeCell ref="M24:M25"/>
    <mergeCell ref="K7:M7"/>
    <mergeCell ref="H7:J7"/>
    <mergeCell ref="K17:M17"/>
    <mergeCell ref="H17:J17"/>
    <mergeCell ref="L24:L25"/>
    <mergeCell ref="K24:K25"/>
    <mergeCell ref="E7:G7"/>
    <mergeCell ref="B7:D7"/>
    <mergeCell ref="A7:A8"/>
    <mergeCell ref="B17:D17"/>
    <mergeCell ref="B14:B15"/>
    <mergeCell ref="C14:C15"/>
    <mergeCell ref="D14:D15"/>
    <mergeCell ref="E14:E15"/>
    <mergeCell ref="F14:F15"/>
    <mergeCell ref="A17:A18"/>
    <mergeCell ref="A27:A28"/>
    <mergeCell ref="E24:E25"/>
    <mergeCell ref="F24:F25"/>
    <mergeCell ref="E17:G17"/>
    <mergeCell ref="G14:G15"/>
    <mergeCell ref="H14:H15"/>
    <mergeCell ref="I14:I15"/>
    <mergeCell ref="M14:M15"/>
    <mergeCell ref="L14:L15"/>
    <mergeCell ref="K14:K15"/>
    <mergeCell ref="J14:J15"/>
    <mergeCell ref="B34:B35"/>
    <mergeCell ref="B24:B25"/>
    <mergeCell ref="C24:C25"/>
    <mergeCell ref="D24:D25"/>
    <mergeCell ref="B27:D27"/>
    <mergeCell ref="D34:D35"/>
    <mergeCell ref="C34:C35"/>
    <mergeCell ref="G34:G35"/>
    <mergeCell ref="H24:H25"/>
    <mergeCell ref="I24:I25"/>
    <mergeCell ref="J24:J25"/>
    <mergeCell ref="E27:G27"/>
    <mergeCell ref="G24:G25"/>
    <mergeCell ref="E34:E35"/>
    <mergeCell ref="F34:F35"/>
  </mergeCells>
  <printOptions horizontalCentered="1"/>
  <pageMargins left="0.75" right="0.75" top="1" bottom="1" header="1" footer="0.5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workbookViewId="0" topLeftCell="A1">
      <selection activeCell="R1" sqref="R1:X16384"/>
    </sheetView>
  </sheetViews>
  <sheetFormatPr defaultColWidth="9.140625" defaultRowHeight="12.75"/>
  <cols>
    <col min="1" max="1" width="20.421875" style="32" customWidth="1"/>
    <col min="2" max="16" width="6.8515625" style="32" customWidth="1"/>
    <col min="17" max="17" width="9.140625" style="32" customWidth="1"/>
    <col min="18" max="18" width="0" style="32" hidden="1" customWidth="1"/>
    <col min="19" max="24" width="0" style="78" hidden="1" customWidth="1"/>
    <col min="25" max="16384" width="9.140625" style="32" customWidth="1"/>
  </cols>
  <sheetData>
    <row r="1" spans="1:24" ht="12.75">
      <c r="A1" s="81" t="s">
        <v>354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S1" s="78" t="s">
        <v>313</v>
      </c>
      <c r="T1" s="78" t="s">
        <v>300</v>
      </c>
      <c r="U1" s="78" t="s">
        <v>233</v>
      </c>
      <c r="V1" s="78" t="s">
        <v>234</v>
      </c>
      <c r="W1" s="78" t="s">
        <v>235</v>
      </c>
      <c r="X1" s="78" t="s">
        <v>236</v>
      </c>
    </row>
    <row r="2" spans="1:2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S2" s="78" t="s">
        <v>314</v>
      </c>
      <c r="T2" s="78" t="s">
        <v>103</v>
      </c>
      <c r="U2" s="78" t="s">
        <v>237</v>
      </c>
      <c r="V2" s="78" t="s">
        <v>238</v>
      </c>
      <c r="W2" s="78">
        <v>81.433762973</v>
      </c>
    </row>
    <row r="3" spans="1:23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S3" s="78" t="s">
        <v>314</v>
      </c>
      <c r="T3" s="78" t="s">
        <v>108</v>
      </c>
      <c r="U3" s="78" t="s">
        <v>237</v>
      </c>
      <c r="V3" s="78" t="s">
        <v>238</v>
      </c>
      <c r="W3" s="78">
        <v>12.716052163</v>
      </c>
    </row>
    <row r="4" spans="1:23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78" t="s">
        <v>314</v>
      </c>
      <c r="T4" s="78" t="s">
        <v>242</v>
      </c>
      <c r="U4" s="78" t="s">
        <v>237</v>
      </c>
      <c r="V4" s="78" t="s">
        <v>238</v>
      </c>
      <c r="W4" s="78">
        <v>3.9933395467</v>
      </c>
    </row>
    <row r="5" spans="1:23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S5" s="78" t="s">
        <v>314</v>
      </c>
      <c r="T5" s="78" t="s">
        <v>112</v>
      </c>
      <c r="U5" s="78" t="s">
        <v>237</v>
      </c>
      <c r="V5" s="78" t="s">
        <v>238</v>
      </c>
      <c r="W5" s="78">
        <v>1.8568453165</v>
      </c>
    </row>
    <row r="6" spans="10:24" ht="12.75">
      <c r="J6" s="44"/>
      <c r="S6" s="78" t="s">
        <v>315</v>
      </c>
      <c r="T6" s="78" t="s">
        <v>103</v>
      </c>
      <c r="U6" s="78" t="s">
        <v>237</v>
      </c>
      <c r="V6" s="78" t="s">
        <v>238</v>
      </c>
      <c r="W6" s="78">
        <v>82.18047966</v>
      </c>
      <c r="X6" s="78">
        <v>83.310306766</v>
      </c>
    </row>
    <row r="7" spans="1:24" ht="12.75">
      <c r="A7" s="79" t="s">
        <v>0</v>
      </c>
      <c r="B7" s="79" t="s">
        <v>147</v>
      </c>
      <c r="C7" s="79"/>
      <c r="D7" s="79"/>
      <c r="E7" s="79" t="s">
        <v>148</v>
      </c>
      <c r="F7" s="79"/>
      <c r="G7" s="79"/>
      <c r="H7" s="79" t="s">
        <v>149</v>
      </c>
      <c r="I7" s="79"/>
      <c r="J7" s="79"/>
      <c r="K7" s="79" t="s">
        <v>150</v>
      </c>
      <c r="L7" s="79"/>
      <c r="M7" s="79"/>
      <c r="N7" s="106" t="s">
        <v>151</v>
      </c>
      <c r="O7" s="106"/>
      <c r="P7" s="106"/>
      <c r="S7" s="78" t="s">
        <v>315</v>
      </c>
      <c r="T7" s="78" t="s">
        <v>108</v>
      </c>
      <c r="U7" s="78" t="s">
        <v>237</v>
      </c>
      <c r="V7" s="78" t="s">
        <v>238</v>
      </c>
      <c r="W7" s="78">
        <v>11.759611118</v>
      </c>
      <c r="X7" s="78">
        <v>11.83822231</v>
      </c>
    </row>
    <row r="8" spans="1:24" ht="12.75">
      <c r="A8" s="79"/>
      <c r="B8" s="3">
        <v>1987</v>
      </c>
      <c r="C8" s="4" t="s">
        <v>345</v>
      </c>
      <c r="D8" s="4" t="s">
        <v>348</v>
      </c>
      <c r="E8" s="3">
        <v>1987</v>
      </c>
      <c r="F8" s="4" t="s">
        <v>345</v>
      </c>
      <c r="G8" s="4" t="s">
        <v>348</v>
      </c>
      <c r="H8" s="3">
        <v>1987</v>
      </c>
      <c r="I8" s="4" t="s">
        <v>345</v>
      </c>
      <c r="J8" s="4" t="s">
        <v>348</v>
      </c>
      <c r="K8" s="3">
        <v>1987</v>
      </c>
      <c r="L8" s="4" t="s">
        <v>345</v>
      </c>
      <c r="M8" s="4" t="s">
        <v>348</v>
      </c>
      <c r="N8" s="3">
        <v>1987</v>
      </c>
      <c r="O8" s="4" t="s">
        <v>345</v>
      </c>
      <c r="P8" s="4" t="s">
        <v>348</v>
      </c>
      <c r="S8" s="78" t="s">
        <v>315</v>
      </c>
      <c r="T8" s="78" t="s">
        <v>242</v>
      </c>
      <c r="U8" s="78" t="s">
        <v>237</v>
      </c>
      <c r="V8" s="78" t="s">
        <v>238</v>
      </c>
      <c r="W8" s="78">
        <v>5.4192610816</v>
      </c>
      <c r="X8" s="78">
        <v>3.774521922</v>
      </c>
    </row>
    <row r="9" spans="1:24" ht="16.5" customHeight="1">
      <c r="A9" s="11" t="s">
        <v>103</v>
      </c>
      <c r="B9" s="12" t="s">
        <v>141</v>
      </c>
      <c r="C9" s="13">
        <f>VLOOKUP(A9,$T$14:$X$17,4,FALSE)</f>
        <v>71.537503658</v>
      </c>
      <c r="D9" s="13">
        <f>VLOOKUP(A9,$T$14:$X$17,5,FALSE)</f>
        <v>74.618648475</v>
      </c>
      <c r="E9" s="12" t="s">
        <v>152</v>
      </c>
      <c r="F9" s="13">
        <f>VLOOKUP(A9,$T$18:$X$21,4,FALSE)</f>
        <v>64.551738177</v>
      </c>
      <c r="G9" s="13">
        <f>VLOOKUP(A9,$T$18:$X$21,5,FALSE)</f>
        <v>81.081808778</v>
      </c>
      <c r="H9" s="12" t="s">
        <v>153</v>
      </c>
      <c r="I9" s="13">
        <f>VLOOKUP(A9,$T$2:$X$5,4,FALSE)</f>
        <v>81.433762973</v>
      </c>
      <c r="J9" s="13">
        <f>VLOOKUP(A9,$T$2:$X$5,5,FALSE)</f>
        <v>0</v>
      </c>
      <c r="K9" s="12" t="s">
        <v>154</v>
      </c>
      <c r="L9" s="13">
        <f>VLOOKUP(A9,$T$10:$X$13,4,FALSE)</f>
        <v>77.000542106</v>
      </c>
      <c r="M9" s="13">
        <f>VLOOKUP(A9,$T$10:$X$13,5,FALSE)</f>
        <v>81.290422888</v>
      </c>
      <c r="N9" s="12" t="s">
        <v>155</v>
      </c>
      <c r="O9" s="13">
        <f>VLOOKUP(A9,$T$6:$X$9,4,FALSE)</f>
        <v>82.18047966</v>
      </c>
      <c r="P9" s="13">
        <f>VLOOKUP(A9,$T$6:$X$9,5,FALSE)</f>
        <v>83.310306766</v>
      </c>
      <c r="S9" s="78" t="s">
        <v>315</v>
      </c>
      <c r="T9" s="78" t="s">
        <v>112</v>
      </c>
      <c r="U9" s="78" t="s">
        <v>237</v>
      </c>
      <c r="V9" s="78" t="s">
        <v>238</v>
      </c>
      <c r="W9" s="78">
        <v>0.6406481403</v>
      </c>
      <c r="X9" s="78">
        <v>1.0769490021</v>
      </c>
    </row>
    <row r="10" spans="1:24" ht="16.5" customHeight="1">
      <c r="A10" s="11" t="s">
        <v>108</v>
      </c>
      <c r="B10" s="12" t="s">
        <v>156</v>
      </c>
      <c r="C10" s="13">
        <f>VLOOKUP(A10,$T$14:$X$17,4,FALSE)</f>
        <v>18.69633621</v>
      </c>
      <c r="D10" s="13">
        <f>VLOOKUP(A10,$T$14:$X$17,5,FALSE)</f>
        <v>15.612969472</v>
      </c>
      <c r="E10" s="12" t="s">
        <v>157</v>
      </c>
      <c r="F10" s="13">
        <f>VLOOKUP(A10,$T$18:$X$21,4,FALSE)</f>
        <v>20.997126285</v>
      </c>
      <c r="G10" s="13">
        <f>VLOOKUP(A10,$T$18:$X$21,5,FALSE)</f>
        <v>13.062537405</v>
      </c>
      <c r="H10" s="12" t="s">
        <v>109</v>
      </c>
      <c r="I10" s="13">
        <f>VLOOKUP(A10,$T$2:$X$5,4,FALSE)</f>
        <v>12.716052163</v>
      </c>
      <c r="J10" s="13">
        <f>VLOOKUP(A10,$T$2:$X$5,5,FALSE)</f>
        <v>0</v>
      </c>
      <c r="K10" s="12" t="s">
        <v>158</v>
      </c>
      <c r="L10" s="13">
        <f>VLOOKUP(A10,$T$10:$X$13,4,FALSE)</f>
        <v>16.560650161</v>
      </c>
      <c r="M10" s="13">
        <f>VLOOKUP(A10,$T$10:$X$13,5,FALSE)</f>
        <v>15.407335356</v>
      </c>
      <c r="N10" s="12" t="s">
        <v>159</v>
      </c>
      <c r="O10" s="13">
        <f>VLOOKUP(A10,$T$6:$X$9,4,FALSE)</f>
        <v>11.759611118</v>
      </c>
      <c r="P10" s="13">
        <f>VLOOKUP(A10,$T$6:$X$9,5,FALSE)</f>
        <v>11.83822231</v>
      </c>
      <c r="S10" s="78" t="s">
        <v>316</v>
      </c>
      <c r="T10" s="78" t="s">
        <v>103</v>
      </c>
      <c r="U10" s="78" t="s">
        <v>237</v>
      </c>
      <c r="V10" s="78" t="s">
        <v>238</v>
      </c>
      <c r="W10" s="78">
        <v>77.000542106</v>
      </c>
      <c r="X10" s="78">
        <v>81.290422888</v>
      </c>
    </row>
    <row r="11" spans="1:24" ht="16.5" customHeight="1">
      <c r="A11" s="11" t="s">
        <v>44</v>
      </c>
      <c r="B11" s="12" t="s">
        <v>94</v>
      </c>
      <c r="C11" s="13">
        <f>VLOOKUP(A11,$T$14:$X$17,4,FALSE)</f>
        <v>8.0731317696</v>
      </c>
      <c r="D11" s="13">
        <f>VLOOKUP(A11,$T$14:$X$17,5,FALSE)</f>
        <v>8.4407179252</v>
      </c>
      <c r="E11" s="12" t="s">
        <v>32</v>
      </c>
      <c r="F11" s="13">
        <f>VLOOKUP(A11,$T$18:$X$21,4,FALSE)</f>
        <v>13.73808356</v>
      </c>
      <c r="G11" s="13">
        <f>VLOOKUP(A11,$T$18:$X$21,5,FALSE)</f>
        <v>4.8345069535</v>
      </c>
      <c r="H11" s="12" t="s">
        <v>6</v>
      </c>
      <c r="I11" s="13">
        <f>VLOOKUP(A11,$T$2:$X$5,4,FALSE)</f>
        <v>3.9933395467</v>
      </c>
      <c r="J11" s="13">
        <f>VLOOKUP(A11,$T$2:$X$5,5,FALSE)</f>
        <v>0</v>
      </c>
      <c r="K11" s="12" t="s">
        <v>23</v>
      </c>
      <c r="L11" s="13">
        <f>VLOOKUP(A11,$T$10:$X$13,4,FALSE)</f>
        <v>4.9329716958</v>
      </c>
      <c r="M11" s="13">
        <f>VLOOKUP(A11,$T$10:$X$13,5,FALSE)</f>
        <v>2.2541702589</v>
      </c>
      <c r="N11" s="12" t="s">
        <v>42</v>
      </c>
      <c r="O11" s="13">
        <f>VLOOKUP(A11,$T$6:$X$9,4,FALSE)</f>
        <v>5.4192610816</v>
      </c>
      <c r="P11" s="13">
        <f>VLOOKUP(A11,$T$6:$X$9,5,FALSE)</f>
        <v>3.774521922</v>
      </c>
      <c r="S11" s="78" t="s">
        <v>316</v>
      </c>
      <c r="T11" s="78" t="s">
        <v>108</v>
      </c>
      <c r="U11" s="78" t="s">
        <v>237</v>
      </c>
      <c r="V11" s="78" t="s">
        <v>238</v>
      </c>
      <c r="W11" s="78">
        <v>16.560650161</v>
      </c>
      <c r="X11" s="78">
        <v>15.407335356</v>
      </c>
    </row>
    <row r="12" spans="1:24" ht="16.5" customHeight="1">
      <c r="A12" s="11" t="s">
        <v>112</v>
      </c>
      <c r="B12" s="12" t="s">
        <v>160</v>
      </c>
      <c r="C12" s="13">
        <f>VLOOKUP(A12,$T$14:$X$17,4,FALSE)</f>
        <v>1.6930283618</v>
      </c>
      <c r="D12" s="13">
        <f>VLOOKUP(A12,$T$14:$X$17,5,FALSE)</f>
        <v>1.3276641282</v>
      </c>
      <c r="E12" s="12" t="s">
        <v>39</v>
      </c>
      <c r="F12" s="13">
        <f>VLOOKUP(A12,$T$18:$X$21,4,FALSE)</f>
        <v>0.7130519776</v>
      </c>
      <c r="G12" s="13">
        <f>VLOOKUP(A12,$T$18:$X$21,5,FALSE)</f>
        <v>1.0211468632</v>
      </c>
      <c r="H12" s="12" t="s">
        <v>161</v>
      </c>
      <c r="I12" s="13">
        <f>VLOOKUP(A12,$T$2:$X$5,4,FALSE)</f>
        <v>1.8568453165</v>
      </c>
      <c r="J12" s="13">
        <f>VLOOKUP(A12,$T$2:$X$5,5,FALSE)</f>
        <v>0</v>
      </c>
      <c r="K12" s="12" t="s">
        <v>162</v>
      </c>
      <c r="L12" s="13">
        <f>VLOOKUP(A12,$T$10:$X$13,4,FALSE)</f>
        <v>1.5058360369</v>
      </c>
      <c r="M12" s="13">
        <f>VLOOKUP(A12,$T$10:$X$13,5,FALSE)</f>
        <v>1.0480714972</v>
      </c>
      <c r="N12" s="12" t="s">
        <v>42</v>
      </c>
      <c r="O12" s="13">
        <f>VLOOKUP(A12,$T$6:$X$9,4,FALSE)</f>
        <v>0.6406481403</v>
      </c>
      <c r="P12" s="13">
        <f>VLOOKUP(A12,$T$6:$X$9,5,FALSE)</f>
        <v>1.0769490021</v>
      </c>
      <c r="S12" s="78" t="s">
        <v>316</v>
      </c>
      <c r="T12" s="78" t="s">
        <v>242</v>
      </c>
      <c r="U12" s="78" t="s">
        <v>237</v>
      </c>
      <c r="V12" s="78" t="s">
        <v>238</v>
      </c>
      <c r="W12" s="78">
        <v>4.9329716958</v>
      </c>
      <c r="X12" s="78">
        <v>2.2541702589</v>
      </c>
    </row>
    <row r="13" spans="1:24" ht="16.5" customHeight="1">
      <c r="A13" s="11" t="s">
        <v>46</v>
      </c>
      <c r="B13" s="12" t="s">
        <v>47</v>
      </c>
      <c r="C13" s="13">
        <f>SUM(C9:C12)</f>
        <v>99.9999999994</v>
      </c>
      <c r="D13" s="13">
        <f>SUM(D9:D12)</f>
        <v>100.00000000040001</v>
      </c>
      <c r="E13" s="12" t="s">
        <v>47</v>
      </c>
      <c r="F13" s="13">
        <f>SUM(F9:F12)</f>
        <v>99.99999999960002</v>
      </c>
      <c r="G13" s="13">
        <f>SUM(G9:G12)</f>
        <v>99.9999999997</v>
      </c>
      <c r="H13" s="12" t="s">
        <v>47</v>
      </c>
      <c r="I13" s="13">
        <f>SUM(I9:I12)</f>
        <v>99.9999999992</v>
      </c>
      <c r="J13" s="13">
        <f>SUM(J9:J12)</f>
        <v>0</v>
      </c>
      <c r="K13" s="12" t="s">
        <v>47</v>
      </c>
      <c r="L13" s="13">
        <f>SUM(L9:L12)</f>
        <v>99.99999999970001</v>
      </c>
      <c r="M13" s="13">
        <f>SUM(M9:M12)</f>
        <v>100.0000000001</v>
      </c>
      <c r="N13" s="12" t="s">
        <v>47</v>
      </c>
      <c r="O13" s="13">
        <f>SUM(O9:O12)</f>
        <v>99.9999999999</v>
      </c>
      <c r="P13" s="13">
        <f>SUM(P9:P12)</f>
        <v>100.0000000001</v>
      </c>
      <c r="S13" s="78" t="s">
        <v>316</v>
      </c>
      <c r="T13" s="78" t="s">
        <v>112</v>
      </c>
      <c r="U13" s="78" t="s">
        <v>237</v>
      </c>
      <c r="V13" s="78" t="s">
        <v>238</v>
      </c>
      <c r="W13" s="78">
        <v>1.5058360369</v>
      </c>
      <c r="X13" s="78">
        <v>1.0480714972</v>
      </c>
    </row>
    <row r="14" spans="1:24" ht="12.75">
      <c r="A14" s="67" t="s">
        <v>222</v>
      </c>
      <c r="S14" s="78" t="s">
        <v>317</v>
      </c>
      <c r="T14" s="78" t="s">
        <v>103</v>
      </c>
      <c r="U14" s="78" t="s">
        <v>237</v>
      </c>
      <c r="V14" s="78" t="s">
        <v>238</v>
      </c>
      <c r="W14" s="78">
        <v>71.537503658</v>
      </c>
      <c r="X14" s="78">
        <v>74.618648475</v>
      </c>
    </row>
    <row r="15" spans="19:24" ht="12.75">
      <c r="S15" s="78" t="s">
        <v>317</v>
      </c>
      <c r="T15" s="78" t="s">
        <v>108</v>
      </c>
      <c r="U15" s="78" t="s">
        <v>237</v>
      </c>
      <c r="V15" s="78" t="s">
        <v>238</v>
      </c>
      <c r="W15" s="78">
        <v>18.69633621</v>
      </c>
      <c r="X15" s="78">
        <v>15.612969472</v>
      </c>
    </row>
    <row r="16" spans="19:24" ht="12.75">
      <c r="S16" s="78" t="s">
        <v>317</v>
      </c>
      <c r="T16" s="78" t="s">
        <v>242</v>
      </c>
      <c r="U16" s="78" t="s">
        <v>237</v>
      </c>
      <c r="V16" s="78" t="s">
        <v>238</v>
      </c>
      <c r="W16" s="78">
        <v>8.0731317696</v>
      </c>
      <c r="X16" s="78">
        <v>8.4407179252</v>
      </c>
    </row>
    <row r="17" spans="19:24" ht="12.75">
      <c r="S17" s="78" t="s">
        <v>317</v>
      </c>
      <c r="T17" s="78" t="s">
        <v>112</v>
      </c>
      <c r="U17" s="78" t="s">
        <v>237</v>
      </c>
      <c r="V17" s="78" t="s">
        <v>238</v>
      </c>
      <c r="W17" s="78">
        <v>1.6930283618</v>
      </c>
      <c r="X17" s="78">
        <v>1.3276641282</v>
      </c>
    </row>
    <row r="18" spans="19:24" ht="12.75">
      <c r="S18" s="78" t="s">
        <v>318</v>
      </c>
      <c r="T18" s="78" t="s">
        <v>103</v>
      </c>
      <c r="U18" s="78" t="s">
        <v>237</v>
      </c>
      <c r="V18" s="78" t="s">
        <v>238</v>
      </c>
      <c r="W18" s="78">
        <v>64.551738177</v>
      </c>
      <c r="X18" s="78">
        <v>81.081808778</v>
      </c>
    </row>
    <row r="19" spans="19:24" ht="12.75">
      <c r="S19" s="78" t="s">
        <v>318</v>
      </c>
      <c r="T19" s="78" t="s">
        <v>108</v>
      </c>
      <c r="U19" s="78" t="s">
        <v>237</v>
      </c>
      <c r="V19" s="78" t="s">
        <v>238</v>
      </c>
      <c r="W19" s="78">
        <v>20.997126285</v>
      </c>
      <c r="X19" s="78">
        <v>13.062537405</v>
      </c>
    </row>
    <row r="20" spans="19:24" ht="12.75">
      <c r="S20" s="78" t="s">
        <v>318</v>
      </c>
      <c r="T20" s="78" t="s">
        <v>242</v>
      </c>
      <c r="U20" s="78" t="s">
        <v>237</v>
      </c>
      <c r="V20" s="78" t="s">
        <v>238</v>
      </c>
      <c r="W20" s="78">
        <v>13.73808356</v>
      </c>
      <c r="X20" s="78">
        <v>4.8345069535</v>
      </c>
    </row>
    <row r="21" spans="19:24" ht="12.75">
      <c r="S21" s="78" t="s">
        <v>318</v>
      </c>
      <c r="T21" s="78" t="s">
        <v>112</v>
      </c>
      <c r="U21" s="78" t="s">
        <v>237</v>
      </c>
      <c r="V21" s="78" t="s">
        <v>238</v>
      </c>
      <c r="W21" s="78">
        <v>0.7130519776</v>
      </c>
      <c r="X21" s="78">
        <v>1.0211468632</v>
      </c>
    </row>
  </sheetData>
  <mergeCells count="7">
    <mergeCell ref="A1:P5"/>
    <mergeCell ref="N7:P7"/>
    <mergeCell ref="K7:M7"/>
    <mergeCell ref="A7:A8"/>
    <mergeCell ref="B7:D7"/>
    <mergeCell ref="E7:G7"/>
    <mergeCell ref="H7:J7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F1" sqref="F1:L16384"/>
    </sheetView>
  </sheetViews>
  <sheetFormatPr defaultColWidth="9.140625" defaultRowHeight="16.5" customHeight="1"/>
  <cols>
    <col min="1" max="1" width="48.140625" style="2" customWidth="1"/>
    <col min="2" max="4" width="11.7109375" style="2" customWidth="1"/>
    <col min="5" max="5" width="9.140625" style="2" customWidth="1"/>
    <col min="6" max="6" width="0" style="2" hidden="1" customWidth="1"/>
    <col min="7" max="11" width="0" style="78" hidden="1" customWidth="1"/>
    <col min="12" max="12" width="0" style="2" hidden="1" customWidth="1"/>
    <col min="13" max="16384" width="9.140625" style="2" customWidth="1"/>
  </cols>
  <sheetData>
    <row r="1" spans="1:11" ht="16.5" customHeight="1">
      <c r="A1" s="108" t="s">
        <v>355</v>
      </c>
      <c r="B1" s="108"/>
      <c r="C1" s="108"/>
      <c r="D1" s="108"/>
      <c r="G1" s="78" t="s">
        <v>320</v>
      </c>
      <c r="H1" s="78" t="s">
        <v>233</v>
      </c>
      <c r="I1" s="78" t="s">
        <v>234</v>
      </c>
      <c r="J1" s="78" t="s">
        <v>235</v>
      </c>
      <c r="K1" s="78" t="s">
        <v>236</v>
      </c>
    </row>
    <row r="2" spans="1:9" ht="16.5" customHeight="1">
      <c r="A2" s="108"/>
      <c r="B2" s="108"/>
      <c r="C2" s="108"/>
      <c r="D2" s="108"/>
      <c r="H2" s="78" t="s">
        <v>237</v>
      </c>
      <c r="I2" s="78" t="s">
        <v>238</v>
      </c>
    </row>
    <row r="3" spans="1:11" ht="16.5" customHeight="1">
      <c r="A3" s="108"/>
      <c r="B3" s="108"/>
      <c r="C3" s="108"/>
      <c r="D3" s="108"/>
      <c r="G3" s="78" t="s">
        <v>3</v>
      </c>
      <c r="H3" s="78" t="s">
        <v>237</v>
      </c>
      <c r="I3" s="78" t="s">
        <v>238</v>
      </c>
      <c r="J3" s="78">
        <v>65.196688806</v>
      </c>
      <c r="K3" s="78">
        <v>61.303401356</v>
      </c>
    </row>
    <row r="4" spans="1:11" ht="16.5" customHeight="1">
      <c r="A4" s="108"/>
      <c r="B4" s="108"/>
      <c r="C4" s="108"/>
      <c r="D4" s="108"/>
      <c r="G4" s="78" t="s">
        <v>240</v>
      </c>
      <c r="H4" s="78" t="s">
        <v>237</v>
      </c>
      <c r="I4" s="78" t="s">
        <v>238</v>
      </c>
      <c r="J4" s="78">
        <v>2.3680532186</v>
      </c>
      <c r="K4" s="78">
        <v>2.5048334514</v>
      </c>
    </row>
    <row r="5" spans="1:11" ht="16.5" customHeight="1">
      <c r="A5" s="108"/>
      <c r="B5" s="108"/>
      <c r="C5" s="108"/>
      <c r="D5" s="108"/>
      <c r="G5" s="78" t="s">
        <v>321</v>
      </c>
      <c r="H5" s="78" t="s">
        <v>237</v>
      </c>
      <c r="I5" s="78" t="s">
        <v>238</v>
      </c>
      <c r="J5" s="78">
        <v>10.481944255</v>
      </c>
      <c r="K5" s="78">
        <v>17.294893449</v>
      </c>
    </row>
    <row r="6" spans="7:11" ht="16.5" customHeight="1">
      <c r="G6" s="78" t="s">
        <v>322</v>
      </c>
      <c r="H6" s="78" t="s">
        <v>237</v>
      </c>
      <c r="I6" s="78" t="s">
        <v>238</v>
      </c>
      <c r="J6" s="78">
        <v>5.6716900834</v>
      </c>
      <c r="K6" s="78">
        <v>8.0539969868</v>
      </c>
    </row>
    <row r="7" spans="1:11" ht="16.5" customHeight="1">
      <c r="A7" s="80" t="s">
        <v>0</v>
      </c>
      <c r="B7" s="79" t="s">
        <v>1</v>
      </c>
      <c r="C7" s="79"/>
      <c r="D7" s="79"/>
      <c r="G7" s="78" t="s">
        <v>323</v>
      </c>
      <c r="H7" s="78" t="s">
        <v>237</v>
      </c>
      <c r="I7" s="78" t="s">
        <v>238</v>
      </c>
      <c r="J7" s="78">
        <v>1.6718916162</v>
      </c>
      <c r="K7" s="78">
        <v>1.4808989402</v>
      </c>
    </row>
    <row r="8" spans="1:11" ht="16.5" customHeight="1">
      <c r="A8" s="107"/>
      <c r="B8" s="4">
        <v>1987</v>
      </c>
      <c r="C8" s="4" t="s">
        <v>345</v>
      </c>
      <c r="D8" s="4" t="s">
        <v>348</v>
      </c>
      <c r="E8" s="1"/>
      <c r="G8" s="78" t="s">
        <v>44</v>
      </c>
      <c r="H8" s="78" t="s">
        <v>237</v>
      </c>
      <c r="I8" s="78" t="s">
        <v>238</v>
      </c>
      <c r="J8" s="78">
        <v>2.6396855507</v>
      </c>
      <c r="K8" s="78">
        <v>0.8574159814</v>
      </c>
    </row>
    <row r="9" spans="1:11" ht="16.5" customHeight="1">
      <c r="A9" s="5" t="s">
        <v>2</v>
      </c>
      <c r="B9" s="12"/>
      <c r="C9" s="45"/>
      <c r="D9" s="45"/>
      <c r="E9" s="1"/>
      <c r="G9" s="78" t="s">
        <v>31</v>
      </c>
      <c r="H9" s="78" t="s">
        <v>237</v>
      </c>
      <c r="I9" s="78" t="s">
        <v>238</v>
      </c>
      <c r="J9" s="78">
        <v>0.4196074451</v>
      </c>
      <c r="K9" s="78">
        <v>0.4817705532</v>
      </c>
    </row>
    <row r="10" spans="1:11" ht="16.5" customHeight="1">
      <c r="A10" s="8" t="s">
        <v>3</v>
      </c>
      <c r="B10" s="9" t="s">
        <v>163</v>
      </c>
      <c r="C10" s="10">
        <f>VLOOKUP(A10,G:K,4,FALSE)</f>
        <v>65.196688806</v>
      </c>
      <c r="D10" s="10">
        <f>VLOOKUP(A10,G:K,5,FALSE)</f>
        <v>61.303401356</v>
      </c>
      <c r="E10" s="1"/>
      <c r="G10" s="78" t="s">
        <v>33</v>
      </c>
      <c r="H10" s="78" t="s">
        <v>237</v>
      </c>
      <c r="I10" s="78" t="s">
        <v>238</v>
      </c>
      <c r="J10" s="78">
        <v>0.4207141277</v>
      </c>
      <c r="K10" s="78">
        <v>0.7067551301</v>
      </c>
    </row>
    <row r="11" spans="1:11" ht="16.5" customHeight="1">
      <c r="A11" s="11" t="s">
        <v>324</v>
      </c>
      <c r="B11" s="12" t="s">
        <v>41</v>
      </c>
      <c r="C11" s="10">
        <f>VLOOKUP(A11,G:K,4,FALSE)</f>
        <v>2.3680532186</v>
      </c>
      <c r="D11" s="10">
        <f>VLOOKUP(A11,G:K,5,FALSE)</f>
        <v>2.5048334514</v>
      </c>
      <c r="E11" s="1"/>
      <c r="G11" s="78" t="s">
        <v>205</v>
      </c>
      <c r="H11" s="78" t="s">
        <v>237</v>
      </c>
      <c r="I11" s="78" t="s">
        <v>238</v>
      </c>
      <c r="J11" s="78">
        <v>3.0252406634</v>
      </c>
      <c r="K11" s="78">
        <v>3.187462195</v>
      </c>
    </row>
    <row r="12" spans="1:11" ht="16.5" customHeight="1">
      <c r="A12" s="11" t="s">
        <v>225</v>
      </c>
      <c r="B12" s="12" t="s">
        <v>165</v>
      </c>
      <c r="C12" s="10">
        <f>VLOOKUP(A12,G:K,4,FALSE)</f>
        <v>10.481944255</v>
      </c>
      <c r="D12" s="10">
        <f>VLOOKUP(A12,G:K,5,FALSE)</f>
        <v>17.294893449</v>
      </c>
      <c r="E12" s="1"/>
      <c r="G12" s="78" t="s">
        <v>37</v>
      </c>
      <c r="H12" s="78" t="s">
        <v>237</v>
      </c>
      <c r="I12" s="78" t="s">
        <v>238</v>
      </c>
      <c r="J12" s="78">
        <v>1.8034557912</v>
      </c>
      <c r="K12" s="78">
        <v>2.3279209577</v>
      </c>
    </row>
    <row r="13" spans="1:11" ht="16.5" customHeight="1">
      <c r="A13" s="11" t="s">
        <v>223</v>
      </c>
      <c r="B13" s="12" t="s">
        <v>144</v>
      </c>
      <c r="C13" s="10">
        <f>VLOOKUP(A13,G:K,4,FALSE)</f>
        <v>5.6716900834</v>
      </c>
      <c r="D13" s="10">
        <f>VLOOKUP(A13,G:K,5,FALSE)</f>
        <v>8.0539969868</v>
      </c>
      <c r="E13" s="1"/>
      <c r="G13" s="78" t="s">
        <v>241</v>
      </c>
      <c r="H13" s="78" t="s">
        <v>237</v>
      </c>
      <c r="I13" s="78" t="s">
        <v>238</v>
      </c>
      <c r="J13" s="78">
        <v>0.4126178708</v>
      </c>
      <c r="K13" s="78">
        <v>0.6385662525</v>
      </c>
    </row>
    <row r="14" spans="1:11" ht="16.5" customHeight="1">
      <c r="A14" s="11" t="s">
        <v>166</v>
      </c>
      <c r="B14" s="12" t="s">
        <v>17</v>
      </c>
      <c r="C14" s="10">
        <f>VLOOKUP(A14,G:K,4,FALSE)</f>
        <v>1.6718916162</v>
      </c>
      <c r="D14" s="10">
        <f>VLOOKUP(A14,G:K,5,FALSE)</f>
        <v>1.4808989402</v>
      </c>
      <c r="E14" s="1"/>
      <c r="G14" s="78" t="s">
        <v>319</v>
      </c>
      <c r="H14" s="78" t="s">
        <v>237</v>
      </c>
      <c r="I14" s="78" t="s">
        <v>238</v>
      </c>
      <c r="J14" s="78">
        <v>1.3933279562</v>
      </c>
      <c r="K14" s="78">
        <v>0</v>
      </c>
    </row>
    <row r="15" spans="1:11" ht="16.5" customHeight="1">
      <c r="A15" s="11" t="s">
        <v>344</v>
      </c>
      <c r="B15" s="12" t="s">
        <v>27</v>
      </c>
      <c r="C15" s="10">
        <f>VLOOKUP(E15,G:K,4,FALSE)</f>
        <v>2.6396855507</v>
      </c>
      <c r="D15" s="10">
        <f>VLOOKUP(E15,G:K,5,FALSE)</f>
        <v>0.8574159814</v>
      </c>
      <c r="E15" s="75" t="s">
        <v>44</v>
      </c>
      <c r="G15" s="78" t="s">
        <v>45</v>
      </c>
      <c r="H15" s="78" t="s">
        <v>237</v>
      </c>
      <c r="I15" s="78" t="s">
        <v>238</v>
      </c>
      <c r="J15" s="78">
        <v>4.495082616</v>
      </c>
      <c r="K15" s="78">
        <v>1.1620847469</v>
      </c>
    </row>
    <row r="16" spans="1:5" ht="16.5" customHeight="1">
      <c r="A16" s="14" t="s">
        <v>28</v>
      </c>
      <c r="B16" s="15" t="s">
        <v>167</v>
      </c>
      <c r="C16" s="16">
        <f>SUM(C10:C15)</f>
        <v>88.02995352989998</v>
      </c>
      <c r="D16" s="16">
        <f>SUM(D10:D15)</f>
        <v>91.4954401648</v>
      </c>
      <c r="E16" s="75"/>
    </row>
    <row r="17" spans="1:5" ht="16.5" customHeight="1">
      <c r="A17" s="5" t="s">
        <v>30</v>
      </c>
      <c r="B17" s="12"/>
      <c r="C17" s="18"/>
      <c r="D17" s="18"/>
      <c r="E17" s="1"/>
    </row>
    <row r="18" spans="1:5" ht="16.5" customHeight="1">
      <c r="A18" s="57" t="s">
        <v>199</v>
      </c>
      <c r="B18" s="10">
        <f>SUM(B19:B21)</f>
        <v>16.3</v>
      </c>
      <c r="C18" s="10">
        <f>SUM(C19:C21)</f>
        <v>3.8655622361999997</v>
      </c>
      <c r="D18" s="10">
        <f>SUM(D19:D21)</f>
        <v>4.3759878783</v>
      </c>
      <c r="E18" s="1"/>
    </row>
    <row r="19" spans="1:5" ht="16.5" customHeight="1">
      <c r="A19" s="58" t="s">
        <v>31</v>
      </c>
      <c r="B19" s="10">
        <v>0.6</v>
      </c>
      <c r="C19" s="10">
        <f aca="true" t="shared" si="0" ref="C19:C24">VLOOKUP(A19,G$1:K$65536,4,FALSE)</f>
        <v>0.4196074451</v>
      </c>
      <c r="D19" s="10">
        <f aca="true" t="shared" si="1" ref="D19:D24">VLOOKUP(A19,G$1:K$65536,5,FALSE)</f>
        <v>0.4817705532</v>
      </c>
      <c r="E19" s="1"/>
    </row>
    <row r="20" spans="1:5" ht="16.5" customHeight="1">
      <c r="A20" s="59" t="s">
        <v>33</v>
      </c>
      <c r="B20" s="13">
        <v>0.9</v>
      </c>
      <c r="C20" s="10">
        <f t="shared" si="0"/>
        <v>0.4207141277</v>
      </c>
      <c r="D20" s="10">
        <f t="shared" si="1"/>
        <v>0.7067551301</v>
      </c>
      <c r="E20" s="1"/>
    </row>
    <row r="21" spans="1:5" ht="16.5" customHeight="1">
      <c r="A21" s="59" t="s">
        <v>205</v>
      </c>
      <c r="B21" s="13">
        <v>14.8</v>
      </c>
      <c r="C21" s="10">
        <f t="shared" si="0"/>
        <v>3.0252406634</v>
      </c>
      <c r="D21" s="10">
        <f t="shared" si="1"/>
        <v>3.187462195</v>
      </c>
      <c r="E21" s="1"/>
    </row>
    <row r="22" spans="1:5" ht="16.5" customHeight="1">
      <c r="A22" s="11" t="s">
        <v>37</v>
      </c>
      <c r="B22" s="12" t="s">
        <v>42</v>
      </c>
      <c r="C22" s="10">
        <f t="shared" si="0"/>
        <v>1.8034557912</v>
      </c>
      <c r="D22" s="10">
        <f t="shared" si="1"/>
        <v>2.3279209577</v>
      </c>
      <c r="E22" s="1"/>
    </row>
    <row r="23" spans="1:5" ht="16.5" customHeight="1">
      <c r="A23" s="11" t="s">
        <v>206</v>
      </c>
      <c r="B23" s="12" t="s">
        <v>10</v>
      </c>
      <c r="C23" s="10">
        <f t="shared" si="0"/>
        <v>0.4126178708</v>
      </c>
      <c r="D23" s="10">
        <f t="shared" si="1"/>
        <v>0.6385662525</v>
      </c>
      <c r="E23" s="1"/>
    </row>
    <row r="24" spans="1:5" ht="16.5" customHeight="1">
      <c r="A24" s="11" t="s">
        <v>319</v>
      </c>
      <c r="B24" s="12" t="s">
        <v>41</v>
      </c>
      <c r="C24" s="10">
        <f t="shared" si="0"/>
        <v>1.3933279562</v>
      </c>
      <c r="D24" s="10">
        <f t="shared" si="1"/>
        <v>0</v>
      </c>
      <c r="E24" s="1"/>
    </row>
    <row r="25" spans="1:5" ht="16.5" customHeight="1">
      <c r="A25" s="11" t="s">
        <v>198</v>
      </c>
      <c r="B25" s="12" t="s">
        <v>164</v>
      </c>
      <c r="C25" s="13">
        <f>SUM(C19:C24)</f>
        <v>7.4749638544</v>
      </c>
      <c r="D25" s="13">
        <f>SUM(D19:D24)</f>
        <v>7.3424750885000005</v>
      </c>
      <c r="E25" s="1"/>
    </row>
    <row r="26" spans="1:5" ht="16.5" customHeight="1">
      <c r="A26" s="11" t="s">
        <v>45</v>
      </c>
      <c r="B26" s="12" t="s">
        <v>114</v>
      </c>
      <c r="C26" s="10">
        <f>VLOOKUP(A26,G:K,4,FALSE)</f>
        <v>4.495082616</v>
      </c>
      <c r="D26" s="10">
        <f>VLOOKUP(A26,G:K,5,FALSE)</f>
        <v>1.1620847469</v>
      </c>
      <c r="E26" s="1"/>
    </row>
    <row r="27" spans="1:5" ht="16.5" customHeight="1">
      <c r="A27" s="11" t="s">
        <v>46</v>
      </c>
      <c r="B27" s="12" t="s">
        <v>47</v>
      </c>
      <c r="C27" s="13">
        <f>SUM(C16,C25,C26)</f>
        <v>100.00000000029999</v>
      </c>
      <c r="D27" s="13">
        <f>SUM(D16,D25,D26)</f>
        <v>100.0000000002</v>
      </c>
      <c r="E27" s="1"/>
    </row>
    <row r="28" spans="1:5" ht="16.5" customHeight="1">
      <c r="A28" s="65" t="s">
        <v>356</v>
      </c>
      <c r="B28" s="61"/>
      <c r="C28" s="61"/>
      <c r="D28" s="61"/>
      <c r="E28" s="1"/>
    </row>
    <row r="29" spans="1:11" s="62" customFormat="1" ht="16.5" customHeight="1">
      <c r="A29" s="2"/>
      <c r="B29" s="1"/>
      <c r="C29" s="1"/>
      <c r="D29" s="1"/>
      <c r="E29" s="61"/>
      <c r="G29" s="78"/>
      <c r="H29" s="78"/>
      <c r="I29" s="78"/>
      <c r="J29" s="78"/>
      <c r="K29" s="78"/>
    </row>
    <row r="30" spans="1:5" ht="16.5" customHeight="1">
      <c r="A30" s="60"/>
      <c r="B30" s="1"/>
      <c r="C30" s="1"/>
      <c r="D30" s="1"/>
      <c r="E30" s="1"/>
    </row>
    <row r="31" spans="1:5" ht="16.5" customHeight="1">
      <c r="A31" s="1"/>
      <c r="B31" s="1"/>
      <c r="C31" s="1"/>
      <c r="D31" s="1"/>
      <c r="E31" s="1"/>
    </row>
    <row r="32" spans="1:5" ht="16.5" customHeight="1">
      <c r="A32" s="1"/>
      <c r="B32" s="1"/>
      <c r="C32" s="1"/>
      <c r="D32" s="1"/>
      <c r="E32" s="1"/>
    </row>
    <row r="33" spans="1:5" ht="16.5" customHeight="1">
      <c r="A33" s="1"/>
      <c r="B33" s="1"/>
      <c r="C33" s="1"/>
      <c r="D33" s="1"/>
      <c r="E33" s="1"/>
    </row>
    <row r="34" spans="1:5" ht="16.5" customHeight="1">
      <c r="A34" s="1"/>
      <c r="B34" s="1"/>
      <c r="C34" s="1"/>
      <c r="D34" s="1"/>
      <c r="E34" s="1"/>
    </row>
    <row r="35" spans="1:5" ht="16.5" customHeight="1">
      <c r="A35" s="1"/>
      <c r="B35" s="1"/>
      <c r="C35" s="1"/>
      <c r="D35" s="1"/>
      <c r="E35" s="1"/>
    </row>
    <row r="36" spans="1:5" ht="16.5" customHeight="1">
      <c r="A36" s="1"/>
      <c r="B36" s="1"/>
      <c r="C36" s="1"/>
      <c r="D36" s="1"/>
      <c r="E36" s="1"/>
    </row>
    <row r="37" spans="1:5" ht="16.5" customHeight="1">
      <c r="A37" s="1"/>
      <c r="B37" s="1"/>
      <c r="C37" s="1"/>
      <c r="D37" s="1"/>
      <c r="E37" s="1"/>
    </row>
    <row r="38" spans="1:5" ht="16.5" customHeight="1">
      <c r="A38" s="1"/>
      <c r="B38" s="1"/>
      <c r="C38" s="1"/>
      <c r="D38" s="1"/>
      <c r="E38" s="1"/>
    </row>
    <row r="39" spans="1:5" ht="16.5" customHeight="1">
      <c r="A39" s="1"/>
      <c r="B39" s="1"/>
      <c r="C39" s="1"/>
      <c r="D39" s="1"/>
      <c r="E39" s="1"/>
    </row>
    <row r="40" spans="1:5" ht="16.5" customHeight="1">
      <c r="A40" s="1"/>
      <c r="B40" s="1"/>
      <c r="C40" s="1"/>
      <c r="D40" s="1"/>
      <c r="E40" s="1"/>
    </row>
    <row r="41" spans="1:5" ht="16.5" customHeight="1">
      <c r="A41" s="1"/>
      <c r="B41" s="1"/>
      <c r="C41" s="1"/>
      <c r="D41" s="1"/>
      <c r="E41" s="1"/>
    </row>
    <row r="42" spans="1:5" ht="16.5" customHeight="1">
      <c r="A42" s="1"/>
      <c r="B42" s="1"/>
      <c r="C42" s="1"/>
      <c r="D42" s="1"/>
      <c r="E42" s="1"/>
    </row>
    <row r="43" spans="1:5" ht="16.5" customHeight="1">
      <c r="A43" s="1"/>
      <c r="B43" s="1"/>
      <c r="C43" s="1"/>
      <c r="D43" s="1"/>
      <c r="E43" s="1"/>
    </row>
    <row r="44" spans="1:5" ht="16.5" customHeight="1">
      <c r="A44" s="1"/>
      <c r="B44" s="1"/>
      <c r="C44" s="1"/>
      <c r="D44" s="1"/>
      <c r="E44" s="1"/>
    </row>
    <row r="45" spans="1:5" ht="16.5" customHeight="1">
      <c r="A45" s="1"/>
      <c r="B45" s="1"/>
      <c r="C45" s="1"/>
      <c r="D45" s="1"/>
      <c r="E45" s="1"/>
    </row>
    <row r="46" spans="1:5" ht="16.5" customHeight="1">
      <c r="A46" s="1"/>
      <c r="B46" s="1"/>
      <c r="C46" s="1"/>
      <c r="D46" s="1"/>
      <c r="E46" s="1"/>
    </row>
    <row r="47" spans="1:5" ht="16.5" customHeight="1">
      <c r="A47" s="1"/>
      <c r="B47" s="1"/>
      <c r="C47" s="1"/>
      <c r="D47" s="1"/>
      <c r="E47" s="1"/>
    </row>
    <row r="48" spans="1:5" ht="16.5" customHeight="1">
      <c r="A48" s="1"/>
      <c r="B48" s="1"/>
      <c r="C48" s="1"/>
      <c r="D48" s="1"/>
      <c r="E48" s="1"/>
    </row>
    <row r="49" spans="1:5" ht="16.5" customHeight="1">
      <c r="A49" s="1"/>
      <c r="B49" s="1"/>
      <c r="C49" s="1"/>
      <c r="D49" s="1"/>
      <c r="E49" s="1"/>
    </row>
    <row r="50" spans="1:5" ht="16.5" customHeight="1">
      <c r="A50" s="1"/>
      <c r="B50" s="1"/>
      <c r="C50" s="1"/>
      <c r="D50" s="1"/>
      <c r="E50" s="1"/>
    </row>
    <row r="51" spans="1:5" ht="16.5" customHeight="1">
      <c r="A51" s="1"/>
      <c r="B51" s="1"/>
      <c r="C51" s="1"/>
      <c r="D51" s="1"/>
      <c r="E51" s="1"/>
    </row>
    <row r="52" spans="1:5" ht="16.5" customHeight="1">
      <c r="A52" s="1"/>
      <c r="B52" s="1"/>
      <c r="C52" s="1"/>
      <c r="D52" s="1"/>
      <c r="E52" s="1"/>
    </row>
    <row r="53" spans="1:5" ht="16.5" customHeight="1">
      <c r="A53" s="1"/>
      <c r="B53" s="1"/>
      <c r="C53" s="1"/>
      <c r="D53" s="1"/>
      <c r="E53" s="1"/>
    </row>
    <row r="54" spans="1:5" ht="16.5" customHeight="1">
      <c r="A54" s="1"/>
      <c r="B54" s="1"/>
      <c r="C54" s="1"/>
      <c r="D54" s="1"/>
      <c r="E54" s="1"/>
    </row>
    <row r="55" ht="16.5" customHeight="1">
      <c r="E55" s="1"/>
    </row>
  </sheetData>
  <mergeCells count="3">
    <mergeCell ref="B7:D7"/>
    <mergeCell ref="A7:A8"/>
    <mergeCell ref="A1:D5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 topLeftCell="A1">
      <selection activeCell="J1" sqref="J1:O16384"/>
    </sheetView>
  </sheetViews>
  <sheetFormatPr defaultColWidth="9.140625" defaultRowHeight="16.5" customHeight="1"/>
  <cols>
    <col min="1" max="1" width="23.421875" style="48" customWidth="1"/>
    <col min="2" max="9" width="9.140625" style="48" customWidth="1"/>
    <col min="10" max="15" width="0" style="78" hidden="1" customWidth="1"/>
    <col min="16" max="16384" width="9.140625" style="48" customWidth="1"/>
  </cols>
  <sheetData>
    <row r="1" spans="1:15" ht="16.5" customHeight="1">
      <c r="A1" s="81" t="s">
        <v>357</v>
      </c>
      <c r="B1" s="81"/>
      <c r="C1" s="81"/>
      <c r="D1" s="81"/>
      <c r="E1" s="81"/>
      <c r="F1" s="81"/>
      <c r="G1" s="81"/>
      <c r="J1" s="78" t="s">
        <v>325</v>
      </c>
      <c r="K1" s="78" t="s">
        <v>326</v>
      </c>
      <c r="L1" s="78" t="s">
        <v>233</v>
      </c>
      <c r="M1" s="78" t="s">
        <v>234</v>
      </c>
      <c r="N1" s="78" t="s">
        <v>235</v>
      </c>
      <c r="O1" s="78" t="s">
        <v>236</v>
      </c>
    </row>
    <row r="2" spans="1:13" ht="16.5" customHeight="1">
      <c r="A2" s="81"/>
      <c r="B2" s="81"/>
      <c r="C2" s="81"/>
      <c r="D2" s="81"/>
      <c r="E2" s="81"/>
      <c r="F2" s="81"/>
      <c r="G2" s="81"/>
      <c r="L2" s="78" t="s">
        <v>268</v>
      </c>
      <c r="M2" s="78" t="s">
        <v>269</v>
      </c>
    </row>
    <row r="3" spans="1:13" ht="16.5" customHeight="1">
      <c r="A3" s="81"/>
      <c r="B3" s="81"/>
      <c r="C3" s="81"/>
      <c r="D3" s="81"/>
      <c r="E3" s="81"/>
      <c r="F3" s="81"/>
      <c r="G3" s="81"/>
      <c r="K3" s="78" t="s">
        <v>239</v>
      </c>
      <c r="L3" s="78" t="s">
        <v>268</v>
      </c>
      <c r="M3" s="78" t="s">
        <v>269</v>
      </c>
    </row>
    <row r="4" spans="1:13" ht="16.5" customHeight="1">
      <c r="A4" s="81"/>
      <c r="B4" s="81"/>
      <c r="C4" s="81"/>
      <c r="D4" s="81"/>
      <c r="E4" s="81"/>
      <c r="F4" s="81"/>
      <c r="G4" s="81"/>
      <c r="K4" s="78" t="s">
        <v>327</v>
      </c>
      <c r="L4" s="78" t="s">
        <v>268</v>
      </c>
      <c r="M4" s="78" t="s">
        <v>269</v>
      </c>
    </row>
    <row r="5" spans="1:13" ht="16.5" customHeight="1">
      <c r="A5" s="81"/>
      <c r="B5" s="81"/>
      <c r="C5" s="81"/>
      <c r="D5" s="81"/>
      <c r="E5" s="81"/>
      <c r="F5" s="81"/>
      <c r="G5" s="81"/>
      <c r="K5" s="78" t="s">
        <v>328</v>
      </c>
      <c r="L5" s="78" t="s">
        <v>268</v>
      </c>
      <c r="M5" s="78" t="s">
        <v>269</v>
      </c>
    </row>
    <row r="6" spans="11:13" ht="16.5" customHeight="1">
      <c r="K6" s="78" t="s">
        <v>321</v>
      </c>
      <c r="L6" s="78" t="s">
        <v>268</v>
      </c>
      <c r="M6" s="78" t="s">
        <v>269</v>
      </c>
    </row>
    <row r="7" spans="1:13" ht="16.5" customHeight="1">
      <c r="A7" s="109" t="s">
        <v>49</v>
      </c>
      <c r="B7" s="101" t="s">
        <v>50</v>
      </c>
      <c r="C7" s="101"/>
      <c r="D7" s="101"/>
      <c r="E7" s="110" t="s">
        <v>51</v>
      </c>
      <c r="F7" s="111"/>
      <c r="G7" s="112"/>
      <c r="H7" s="47"/>
      <c r="J7" s="78" t="s">
        <v>51</v>
      </c>
      <c r="L7" s="78" t="s">
        <v>268</v>
      </c>
      <c r="M7" s="78" t="s">
        <v>269</v>
      </c>
    </row>
    <row r="8" spans="1:15" ht="16.5" customHeight="1">
      <c r="A8" s="109"/>
      <c r="B8" s="34" t="s">
        <v>168</v>
      </c>
      <c r="C8" s="4" t="s">
        <v>345</v>
      </c>
      <c r="D8" s="4" t="s">
        <v>348</v>
      </c>
      <c r="E8" s="34" t="s">
        <v>168</v>
      </c>
      <c r="F8" s="4" t="s">
        <v>345</v>
      </c>
      <c r="G8" s="4" t="s">
        <v>348</v>
      </c>
      <c r="H8" s="47"/>
      <c r="J8" s="78" t="s">
        <v>51</v>
      </c>
      <c r="K8" s="78" t="s">
        <v>239</v>
      </c>
      <c r="L8" s="78" t="s">
        <v>268</v>
      </c>
      <c r="M8" s="78" t="s">
        <v>269</v>
      </c>
      <c r="N8" s="78">
        <v>65.521920056</v>
      </c>
      <c r="O8" s="78">
        <v>59.818987533</v>
      </c>
    </row>
    <row r="9" spans="1:15" ht="16.5" customHeight="1">
      <c r="A9" s="49" t="s">
        <v>202</v>
      </c>
      <c r="B9" s="38" t="s">
        <v>111</v>
      </c>
      <c r="C9" s="38">
        <f aca="true" t="shared" si="0" ref="C9:D12">N13</f>
        <v>34.478079944</v>
      </c>
      <c r="D9" s="38">
        <f t="shared" si="0"/>
        <v>40.181012467</v>
      </c>
      <c r="E9" s="38" t="s">
        <v>167</v>
      </c>
      <c r="F9" s="38">
        <f aca="true" t="shared" si="1" ref="F9:G12">N8</f>
        <v>65.521920056</v>
      </c>
      <c r="G9" s="38">
        <f t="shared" si="1"/>
        <v>59.818987533</v>
      </c>
      <c r="H9" s="47"/>
      <c r="J9" s="78" t="s">
        <v>51</v>
      </c>
      <c r="K9" s="78" t="s">
        <v>327</v>
      </c>
      <c r="L9" s="78" t="s">
        <v>268</v>
      </c>
      <c r="M9" s="78" t="s">
        <v>269</v>
      </c>
      <c r="N9" s="78">
        <v>66.392561295</v>
      </c>
      <c r="O9" s="78">
        <v>70.109451988</v>
      </c>
    </row>
    <row r="10" spans="1:15" ht="16.5" customHeight="1">
      <c r="A10" s="49" t="s">
        <v>226</v>
      </c>
      <c r="B10" s="38" t="s">
        <v>169</v>
      </c>
      <c r="C10" s="38">
        <f t="shared" si="0"/>
        <v>33.607438705</v>
      </c>
      <c r="D10" s="38">
        <f t="shared" si="0"/>
        <v>29.890548012</v>
      </c>
      <c r="E10" s="38" t="s">
        <v>170</v>
      </c>
      <c r="F10" s="38">
        <f t="shared" si="1"/>
        <v>66.392561295</v>
      </c>
      <c r="G10" s="38">
        <f t="shared" si="1"/>
        <v>70.109451988</v>
      </c>
      <c r="H10" s="47"/>
      <c r="J10" s="78" t="s">
        <v>51</v>
      </c>
      <c r="K10" s="78" t="s">
        <v>328</v>
      </c>
      <c r="L10" s="78" t="s">
        <v>268</v>
      </c>
      <c r="M10" s="78" t="s">
        <v>269</v>
      </c>
      <c r="N10" s="78">
        <v>80.457692665</v>
      </c>
      <c r="O10" s="78">
        <v>35.580468731</v>
      </c>
    </row>
    <row r="11" spans="1:15" ht="16.5" customHeight="1">
      <c r="A11" s="49" t="s">
        <v>224</v>
      </c>
      <c r="B11" s="38" t="s">
        <v>171</v>
      </c>
      <c r="C11" s="38">
        <f t="shared" si="0"/>
        <v>19.542307335</v>
      </c>
      <c r="D11" s="38">
        <f t="shared" si="0"/>
        <v>64.419531269</v>
      </c>
      <c r="E11" s="38" t="s">
        <v>172</v>
      </c>
      <c r="F11" s="38">
        <f t="shared" si="1"/>
        <v>80.457692665</v>
      </c>
      <c r="G11" s="38">
        <f t="shared" si="1"/>
        <v>35.580468731</v>
      </c>
      <c r="H11" s="47"/>
      <c r="J11" s="78" t="s">
        <v>51</v>
      </c>
      <c r="K11" s="78" t="s">
        <v>321</v>
      </c>
      <c r="L11" s="78" t="s">
        <v>268</v>
      </c>
      <c r="M11" s="78" t="s">
        <v>269</v>
      </c>
      <c r="N11" s="78">
        <v>69.243673329</v>
      </c>
      <c r="O11" s="78">
        <v>56.456632196</v>
      </c>
    </row>
    <row r="12" spans="1:13" ht="16.5" customHeight="1">
      <c r="A12" s="49" t="s">
        <v>225</v>
      </c>
      <c r="B12" s="38" t="s">
        <v>85</v>
      </c>
      <c r="C12" s="38">
        <f t="shared" si="0"/>
        <v>30.756326671</v>
      </c>
      <c r="D12" s="38">
        <f t="shared" si="0"/>
        <v>43.543367804</v>
      </c>
      <c r="E12" s="38" t="s">
        <v>173</v>
      </c>
      <c r="F12" s="38">
        <f t="shared" si="1"/>
        <v>69.243673329</v>
      </c>
      <c r="G12" s="38">
        <f t="shared" si="1"/>
        <v>56.456632196</v>
      </c>
      <c r="H12" s="47"/>
      <c r="J12" s="78" t="s">
        <v>50</v>
      </c>
      <c r="L12" s="78" t="s">
        <v>268</v>
      </c>
      <c r="M12" s="78" t="s">
        <v>269</v>
      </c>
    </row>
    <row r="13" spans="1:15" ht="16.5" customHeight="1">
      <c r="A13" s="65" t="s">
        <v>358</v>
      </c>
      <c r="J13" s="78" t="s">
        <v>50</v>
      </c>
      <c r="K13" s="78" t="s">
        <v>239</v>
      </c>
      <c r="L13" s="78" t="s">
        <v>268</v>
      </c>
      <c r="M13" s="78" t="s">
        <v>269</v>
      </c>
      <c r="N13" s="78">
        <v>34.478079944</v>
      </c>
      <c r="O13" s="78">
        <v>40.181012467</v>
      </c>
    </row>
    <row r="14" spans="10:15" ht="16.5" customHeight="1">
      <c r="J14" s="78" t="s">
        <v>50</v>
      </c>
      <c r="K14" s="78" t="s">
        <v>327</v>
      </c>
      <c r="L14" s="78" t="s">
        <v>268</v>
      </c>
      <c r="M14" s="78" t="s">
        <v>269</v>
      </c>
      <c r="N14" s="78">
        <v>33.607438705</v>
      </c>
      <c r="O14" s="78">
        <v>29.890548012</v>
      </c>
    </row>
    <row r="15" spans="10:15" ht="16.5" customHeight="1">
      <c r="J15" s="78" t="s">
        <v>50</v>
      </c>
      <c r="K15" s="78" t="s">
        <v>328</v>
      </c>
      <c r="L15" s="78" t="s">
        <v>268</v>
      </c>
      <c r="M15" s="78" t="s">
        <v>269</v>
      </c>
      <c r="N15" s="78">
        <v>19.542307335</v>
      </c>
      <c r="O15" s="78">
        <v>64.419531269</v>
      </c>
    </row>
    <row r="16" spans="10:15" ht="16.5" customHeight="1">
      <c r="J16" s="78" t="s">
        <v>50</v>
      </c>
      <c r="K16" s="78" t="s">
        <v>321</v>
      </c>
      <c r="L16" s="78" t="s">
        <v>268</v>
      </c>
      <c r="M16" s="78" t="s">
        <v>269</v>
      </c>
      <c r="N16" s="78">
        <v>30.756326671</v>
      </c>
      <c r="O16" s="78">
        <v>43.543367804</v>
      </c>
    </row>
  </sheetData>
  <mergeCells count="4">
    <mergeCell ref="A7:A8"/>
    <mergeCell ref="B7:D7"/>
    <mergeCell ref="E7:G7"/>
    <mergeCell ref="A1:G5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workbookViewId="0" topLeftCell="C1">
      <selection activeCell="L1" sqref="L1:AA16384"/>
    </sheetView>
  </sheetViews>
  <sheetFormatPr defaultColWidth="9.140625" defaultRowHeight="16.5" customHeight="1"/>
  <cols>
    <col min="1" max="1" width="34.8515625" style="2" customWidth="1"/>
    <col min="2" max="11" width="9.140625" style="2" customWidth="1"/>
    <col min="12" max="12" width="0" style="2" hidden="1" customWidth="1"/>
    <col min="13" max="18" width="0" style="78" hidden="1" customWidth="1"/>
    <col min="19" max="20" width="0" style="2" hidden="1" customWidth="1"/>
    <col min="21" max="26" width="0" style="78" hidden="1" customWidth="1"/>
    <col min="27" max="27" width="0" style="2" hidden="1" customWidth="1"/>
    <col min="28" max="16384" width="9.140625" style="2" customWidth="1"/>
  </cols>
  <sheetData>
    <row r="1" spans="1:26" ht="16.5" customHeight="1">
      <c r="A1" s="81" t="s">
        <v>359</v>
      </c>
      <c r="B1" s="81"/>
      <c r="C1" s="81"/>
      <c r="D1" s="81"/>
      <c r="E1" s="81"/>
      <c r="F1" s="81"/>
      <c r="G1" s="81"/>
      <c r="H1" s="81"/>
      <c r="I1" s="81"/>
      <c r="J1" s="81"/>
      <c r="M1" s="78" t="s">
        <v>299</v>
      </c>
      <c r="N1" s="78" t="s">
        <v>329</v>
      </c>
      <c r="O1" s="78" t="s">
        <v>233</v>
      </c>
      <c r="P1" s="78" t="s">
        <v>234</v>
      </c>
      <c r="Q1" s="78" t="s">
        <v>235</v>
      </c>
      <c r="R1" s="78" t="s">
        <v>236</v>
      </c>
      <c r="U1" s="78" t="s">
        <v>299</v>
      </c>
      <c r="V1" s="78" t="s">
        <v>329</v>
      </c>
      <c r="W1" s="78" t="s">
        <v>233</v>
      </c>
      <c r="X1" s="78" t="s">
        <v>234</v>
      </c>
      <c r="Y1" s="78" t="s">
        <v>235</v>
      </c>
      <c r="Z1" s="78" t="s">
        <v>236</v>
      </c>
    </row>
    <row r="2" spans="1:26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M2" s="78" t="s">
        <v>330</v>
      </c>
      <c r="N2" s="78" t="s">
        <v>331</v>
      </c>
      <c r="O2" s="78" t="s">
        <v>302</v>
      </c>
      <c r="P2" s="78" t="s">
        <v>303</v>
      </c>
      <c r="Q2" s="78">
        <v>48.880226044</v>
      </c>
      <c r="R2" s="78">
        <v>29.733144099</v>
      </c>
      <c r="U2" s="78" t="s">
        <v>330</v>
      </c>
      <c r="V2" s="78" t="s">
        <v>331</v>
      </c>
      <c r="W2" s="78" t="s">
        <v>237</v>
      </c>
      <c r="X2" s="78" t="s">
        <v>238</v>
      </c>
      <c r="Y2" s="78">
        <v>88.617064328</v>
      </c>
      <c r="Z2" s="78">
        <v>87.380517956</v>
      </c>
    </row>
    <row r="3" spans="1:26" ht="16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M3" s="78" t="s">
        <v>330</v>
      </c>
      <c r="N3" s="78" t="s">
        <v>108</v>
      </c>
      <c r="O3" s="78" t="s">
        <v>302</v>
      </c>
      <c r="P3" s="78" t="s">
        <v>303</v>
      </c>
      <c r="Q3" s="78">
        <v>0.581670383</v>
      </c>
      <c r="R3" s="78">
        <v>2.4878122035</v>
      </c>
      <c r="U3" s="78" t="s">
        <v>330</v>
      </c>
      <c r="V3" s="78" t="s">
        <v>108</v>
      </c>
      <c r="W3" s="78" t="s">
        <v>237</v>
      </c>
      <c r="X3" s="78" t="s">
        <v>238</v>
      </c>
      <c r="Y3" s="78">
        <v>1.0545352572</v>
      </c>
      <c r="Z3" s="78">
        <v>7.3112455982</v>
      </c>
    </row>
    <row r="4" spans="1:26" ht="16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M4" s="78" t="s">
        <v>330</v>
      </c>
      <c r="N4" s="78" t="s">
        <v>242</v>
      </c>
      <c r="O4" s="78" t="s">
        <v>302</v>
      </c>
      <c r="P4" s="78" t="s">
        <v>303</v>
      </c>
      <c r="Q4" s="78">
        <v>1.821332231</v>
      </c>
      <c r="R4" s="78">
        <v>0.2989894944</v>
      </c>
      <c r="U4" s="78" t="s">
        <v>330</v>
      </c>
      <c r="V4" s="78" t="s">
        <v>242</v>
      </c>
      <c r="W4" s="78" t="s">
        <v>237</v>
      </c>
      <c r="X4" s="78" t="s">
        <v>238</v>
      </c>
      <c r="Y4" s="78">
        <v>3.3019715443</v>
      </c>
      <c r="Z4" s="78">
        <v>0.8786779091</v>
      </c>
    </row>
    <row r="5" spans="1:26" ht="16.5" customHeight="1">
      <c r="A5" s="1"/>
      <c r="B5" s="1"/>
      <c r="C5" s="1"/>
      <c r="D5" s="1"/>
      <c r="E5" s="1"/>
      <c r="M5" s="78" t="s">
        <v>330</v>
      </c>
      <c r="N5" s="78" t="s">
        <v>112</v>
      </c>
      <c r="O5" s="78" t="s">
        <v>302</v>
      </c>
      <c r="P5" s="78" t="s">
        <v>303</v>
      </c>
      <c r="Q5" s="78">
        <v>3.8757031059</v>
      </c>
      <c r="R5" s="78">
        <v>1.5072547674</v>
      </c>
      <c r="U5" s="78" t="s">
        <v>330</v>
      </c>
      <c r="V5" s="78" t="s">
        <v>112</v>
      </c>
      <c r="W5" s="78" t="s">
        <v>237</v>
      </c>
      <c r="X5" s="78" t="s">
        <v>238</v>
      </c>
      <c r="Y5" s="78">
        <v>7.0264288701</v>
      </c>
      <c r="Z5" s="78">
        <v>4.4295585366</v>
      </c>
    </row>
    <row r="6" spans="1:26" ht="16.5" customHeight="1">
      <c r="A6" s="79" t="s">
        <v>0</v>
      </c>
      <c r="B6" s="79" t="s">
        <v>227</v>
      </c>
      <c r="C6" s="113"/>
      <c r="D6" s="113"/>
      <c r="E6" s="79" t="s">
        <v>228</v>
      </c>
      <c r="F6" s="113"/>
      <c r="G6" s="113"/>
      <c r="H6" s="79" t="s">
        <v>229</v>
      </c>
      <c r="I6" s="113"/>
      <c r="J6" s="113"/>
      <c r="M6" s="78" t="s">
        <v>332</v>
      </c>
      <c r="N6" s="78" t="s">
        <v>331</v>
      </c>
      <c r="O6" s="78" t="s">
        <v>302</v>
      </c>
      <c r="P6" s="78" t="s">
        <v>303</v>
      </c>
      <c r="Q6" s="78">
        <v>109.77787335</v>
      </c>
      <c r="R6" s="78">
        <v>77.749575849</v>
      </c>
      <c r="U6" s="78" t="s">
        <v>332</v>
      </c>
      <c r="V6" s="78" t="s">
        <v>331</v>
      </c>
      <c r="W6" s="78" t="s">
        <v>237</v>
      </c>
      <c r="X6" s="78" t="s">
        <v>238</v>
      </c>
      <c r="Y6" s="78">
        <v>93.382918374</v>
      </c>
      <c r="Z6" s="78">
        <v>92.297870006</v>
      </c>
    </row>
    <row r="7" spans="1:26" ht="16.5" customHeight="1">
      <c r="A7" s="79"/>
      <c r="B7" s="3">
        <v>1987</v>
      </c>
      <c r="C7" s="4" t="s">
        <v>345</v>
      </c>
      <c r="D7" s="4" t="s">
        <v>348</v>
      </c>
      <c r="E7" s="3">
        <v>1987</v>
      </c>
      <c r="F7" s="4" t="s">
        <v>345</v>
      </c>
      <c r="G7" s="4" t="s">
        <v>348</v>
      </c>
      <c r="H7" s="3">
        <v>1987</v>
      </c>
      <c r="I7" s="4" t="s">
        <v>345</v>
      </c>
      <c r="J7" s="4" t="s">
        <v>348</v>
      </c>
      <c r="M7" s="78" t="s">
        <v>332</v>
      </c>
      <c r="N7" s="78" t="s">
        <v>108</v>
      </c>
      <c r="O7" s="78" t="s">
        <v>302</v>
      </c>
      <c r="P7" s="78" t="s">
        <v>303</v>
      </c>
      <c r="Q7" s="78">
        <v>2.4689499567</v>
      </c>
      <c r="R7" s="78">
        <v>5.1903844202</v>
      </c>
      <c r="U7" s="78" t="s">
        <v>332</v>
      </c>
      <c r="V7" s="78" t="s">
        <v>108</v>
      </c>
      <c r="W7" s="78" t="s">
        <v>237</v>
      </c>
      <c r="X7" s="78" t="s">
        <v>238</v>
      </c>
      <c r="Y7" s="78">
        <v>2.1002206114</v>
      </c>
      <c r="Z7" s="78">
        <v>6.1615953691</v>
      </c>
    </row>
    <row r="8" spans="1:26" ht="16.5" customHeight="1">
      <c r="A8" s="11" t="s">
        <v>103</v>
      </c>
      <c r="B8" s="12" t="s">
        <v>175</v>
      </c>
      <c r="C8" s="13">
        <f aca="true" t="shared" si="0" ref="C8:D11">Y2</f>
        <v>88.617064328</v>
      </c>
      <c r="D8" s="13">
        <f t="shared" si="0"/>
        <v>87.380517956</v>
      </c>
      <c r="E8" s="12" t="s">
        <v>176</v>
      </c>
      <c r="F8" s="13">
        <f aca="true" t="shared" si="1" ref="F8:G11">Y6</f>
        <v>93.382918374</v>
      </c>
      <c r="G8" s="13">
        <f t="shared" si="1"/>
        <v>92.297870006</v>
      </c>
      <c r="H8" s="12" t="s">
        <v>177</v>
      </c>
      <c r="I8" s="13">
        <f aca="true" t="shared" si="2" ref="I8:J11">Y10</f>
        <v>87.740605747</v>
      </c>
      <c r="J8" s="13">
        <f t="shared" si="2"/>
        <v>91.85584374</v>
      </c>
      <c r="M8" s="78" t="s">
        <v>332</v>
      </c>
      <c r="N8" s="78" t="s">
        <v>242</v>
      </c>
      <c r="O8" s="78" t="s">
        <v>302</v>
      </c>
      <c r="P8" s="78" t="s">
        <v>303</v>
      </c>
      <c r="Q8" s="78">
        <v>2.3374257619</v>
      </c>
      <c r="R8" s="78">
        <v>1.2977104851</v>
      </c>
      <c r="U8" s="78" t="s">
        <v>332</v>
      </c>
      <c r="V8" s="78" t="s">
        <v>242</v>
      </c>
      <c r="W8" s="78" t="s">
        <v>237</v>
      </c>
      <c r="X8" s="78" t="s">
        <v>238</v>
      </c>
      <c r="Y8" s="78">
        <v>1.9883391113</v>
      </c>
      <c r="Z8" s="78">
        <v>1.5405346248</v>
      </c>
    </row>
    <row r="9" spans="1:26" ht="16.5" customHeight="1">
      <c r="A9" s="11" t="s">
        <v>108</v>
      </c>
      <c r="B9" s="12" t="s">
        <v>92</v>
      </c>
      <c r="C9" s="13">
        <f t="shared" si="0"/>
        <v>1.0545352572</v>
      </c>
      <c r="D9" s="13">
        <f t="shared" si="0"/>
        <v>7.3112455982</v>
      </c>
      <c r="E9" s="12" t="s">
        <v>127</v>
      </c>
      <c r="F9" s="13">
        <f t="shared" si="1"/>
        <v>2.1002206114</v>
      </c>
      <c r="G9" s="13">
        <f t="shared" si="1"/>
        <v>6.1615953691</v>
      </c>
      <c r="H9" s="12" t="s">
        <v>178</v>
      </c>
      <c r="I9" s="13">
        <f t="shared" si="2"/>
        <v>5.7824054862</v>
      </c>
      <c r="J9" s="13">
        <f t="shared" si="2"/>
        <v>3.9094303513</v>
      </c>
      <c r="M9" s="78" t="s">
        <v>332</v>
      </c>
      <c r="N9" s="78" t="s">
        <v>112</v>
      </c>
      <c r="O9" s="78" t="s">
        <v>302</v>
      </c>
      <c r="P9" s="78" t="s">
        <v>303</v>
      </c>
      <c r="Q9" s="78">
        <v>2.9724468042</v>
      </c>
      <c r="R9" s="78">
        <v>0</v>
      </c>
      <c r="U9" s="78" t="s">
        <v>332</v>
      </c>
      <c r="V9" s="78" t="s">
        <v>112</v>
      </c>
      <c r="W9" s="78" t="s">
        <v>237</v>
      </c>
      <c r="X9" s="78" t="s">
        <v>238</v>
      </c>
      <c r="Y9" s="78">
        <v>2.5285219036</v>
      </c>
      <c r="Z9" s="78">
        <v>0</v>
      </c>
    </row>
    <row r="10" spans="1:26" ht="16.5" customHeight="1">
      <c r="A10" s="11" t="s">
        <v>44</v>
      </c>
      <c r="B10" s="12" t="s">
        <v>41</v>
      </c>
      <c r="C10" s="13">
        <f t="shared" si="0"/>
        <v>3.3019715443</v>
      </c>
      <c r="D10" s="13">
        <f t="shared" si="0"/>
        <v>0.8786779091</v>
      </c>
      <c r="E10" s="12" t="s">
        <v>41</v>
      </c>
      <c r="F10" s="13">
        <f t="shared" si="1"/>
        <v>1.9883391113</v>
      </c>
      <c r="G10" s="13">
        <f t="shared" si="1"/>
        <v>1.5405346248</v>
      </c>
      <c r="H10" s="12" t="s">
        <v>41</v>
      </c>
      <c r="I10" s="13">
        <f t="shared" si="2"/>
        <v>4.2958650187</v>
      </c>
      <c r="J10" s="13">
        <f t="shared" si="2"/>
        <v>3.1356960667</v>
      </c>
      <c r="M10" s="78" t="s">
        <v>229</v>
      </c>
      <c r="N10" s="78" t="s">
        <v>331</v>
      </c>
      <c r="O10" s="78" t="s">
        <v>302</v>
      </c>
      <c r="P10" s="78" t="s">
        <v>303</v>
      </c>
      <c r="Q10" s="78">
        <v>314.01605296</v>
      </c>
      <c r="R10" s="78">
        <v>324.99792029</v>
      </c>
      <c r="U10" s="78" t="s">
        <v>229</v>
      </c>
      <c r="V10" s="78" t="s">
        <v>331</v>
      </c>
      <c r="W10" s="78" t="s">
        <v>237</v>
      </c>
      <c r="X10" s="78" t="s">
        <v>238</v>
      </c>
      <c r="Y10" s="78">
        <v>87.740605747</v>
      </c>
      <c r="Z10" s="78">
        <v>91.85584374</v>
      </c>
    </row>
    <row r="11" spans="1:26" ht="16.5" customHeight="1">
      <c r="A11" s="11" t="s">
        <v>112</v>
      </c>
      <c r="B11" s="12" t="s">
        <v>41</v>
      </c>
      <c r="C11" s="13">
        <f t="shared" si="0"/>
        <v>7.0264288701</v>
      </c>
      <c r="D11" s="13">
        <f t="shared" si="0"/>
        <v>4.4295585366</v>
      </c>
      <c r="E11" s="12" t="s">
        <v>132</v>
      </c>
      <c r="F11" s="13">
        <f t="shared" si="1"/>
        <v>2.5285219036</v>
      </c>
      <c r="G11" s="13">
        <f t="shared" si="1"/>
        <v>0</v>
      </c>
      <c r="H11" s="12" t="s">
        <v>41</v>
      </c>
      <c r="I11" s="13">
        <f t="shared" si="2"/>
        <v>2.1811237479</v>
      </c>
      <c r="J11" s="13">
        <f t="shared" si="2"/>
        <v>1.0990298418</v>
      </c>
      <c r="M11" s="78" t="s">
        <v>229</v>
      </c>
      <c r="N11" s="78" t="s">
        <v>108</v>
      </c>
      <c r="O11" s="78" t="s">
        <v>302</v>
      </c>
      <c r="P11" s="78" t="s">
        <v>303</v>
      </c>
      <c r="Q11" s="78">
        <v>20.694730016</v>
      </c>
      <c r="R11" s="78">
        <v>13.832072974</v>
      </c>
      <c r="U11" s="78" t="s">
        <v>229</v>
      </c>
      <c r="V11" s="78" t="s">
        <v>108</v>
      </c>
      <c r="W11" s="78" t="s">
        <v>237</v>
      </c>
      <c r="X11" s="78" t="s">
        <v>238</v>
      </c>
      <c r="Y11" s="78">
        <v>5.7824054862</v>
      </c>
      <c r="Z11" s="78">
        <v>3.9094303513</v>
      </c>
    </row>
    <row r="12" spans="1:26" ht="16.5" customHeight="1">
      <c r="A12" s="50" t="s">
        <v>46</v>
      </c>
      <c r="B12" s="12" t="s">
        <v>47</v>
      </c>
      <c r="C12" s="13">
        <f>SUM(C8:C11)</f>
        <v>99.9999999996</v>
      </c>
      <c r="D12" s="13">
        <f>SUM(D8:D11)</f>
        <v>99.99999999990001</v>
      </c>
      <c r="E12" s="12" t="s">
        <v>47</v>
      </c>
      <c r="F12" s="13">
        <f>SUM(F8:F11)</f>
        <v>100.00000000029999</v>
      </c>
      <c r="G12" s="13">
        <f>SUM(G8:G11)</f>
        <v>99.9999999999</v>
      </c>
      <c r="H12" s="12" t="s">
        <v>47</v>
      </c>
      <c r="I12" s="13">
        <f>SUM(I8:I11)</f>
        <v>99.99999999980001</v>
      </c>
      <c r="J12" s="13">
        <f>SUM(J8:J11)</f>
        <v>99.99999999980001</v>
      </c>
      <c r="M12" s="78" t="s">
        <v>229</v>
      </c>
      <c r="N12" s="78" t="s">
        <v>242</v>
      </c>
      <c r="O12" s="78" t="s">
        <v>302</v>
      </c>
      <c r="P12" s="78" t="s">
        <v>303</v>
      </c>
      <c r="Q12" s="78">
        <v>15.374530022</v>
      </c>
      <c r="R12" s="78">
        <v>11.094500457</v>
      </c>
      <c r="U12" s="78" t="s">
        <v>229</v>
      </c>
      <c r="V12" s="78" t="s">
        <v>242</v>
      </c>
      <c r="W12" s="78" t="s">
        <v>237</v>
      </c>
      <c r="X12" s="78" t="s">
        <v>238</v>
      </c>
      <c r="Y12" s="78">
        <v>4.2958650187</v>
      </c>
      <c r="Z12" s="78">
        <v>3.1356960667</v>
      </c>
    </row>
    <row r="13" spans="1:26" ht="16.5" customHeight="1">
      <c r="A13" s="11" t="s">
        <v>179</v>
      </c>
      <c r="B13" s="12" t="s">
        <v>180</v>
      </c>
      <c r="C13" s="46">
        <f>Q18</f>
        <v>0.0526950681</v>
      </c>
      <c r="D13" s="46">
        <f>R18</f>
        <v>0.0298429355</v>
      </c>
      <c r="E13" s="12" t="s">
        <v>181</v>
      </c>
      <c r="F13" s="46">
        <f>Q19</f>
        <v>0.0977741145</v>
      </c>
      <c r="G13" s="46">
        <f>R19</f>
        <v>0.0674253253</v>
      </c>
      <c r="H13" s="12" t="s">
        <v>115</v>
      </c>
      <c r="I13" s="46">
        <f>Q20</f>
        <v>0.1209863449</v>
      </c>
      <c r="J13" s="46">
        <f>R20</f>
        <v>0.1211096523</v>
      </c>
      <c r="M13" s="78" t="s">
        <v>229</v>
      </c>
      <c r="N13" s="78" t="s">
        <v>112</v>
      </c>
      <c r="O13" s="78" t="s">
        <v>302</v>
      </c>
      <c r="P13" s="78" t="s">
        <v>303</v>
      </c>
      <c r="Q13" s="78">
        <v>7.8060535885</v>
      </c>
      <c r="R13" s="78">
        <v>3.8885105007</v>
      </c>
      <c r="U13" s="78" t="s">
        <v>229</v>
      </c>
      <c r="V13" s="78" t="s">
        <v>112</v>
      </c>
      <c r="W13" s="78" t="s">
        <v>237</v>
      </c>
      <c r="X13" s="78" t="s">
        <v>238</v>
      </c>
      <c r="Y13" s="78">
        <v>2.1811237479</v>
      </c>
      <c r="Z13" s="78">
        <v>1.0990298418</v>
      </c>
    </row>
    <row r="14" spans="1:26" ht="16.5" customHeight="1">
      <c r="A14" s="67" t="s">
        <v>222</v>
      </c>
      <c r="M14" s="78" t="s">
        <v>312</v>
      </c>
      <c r="N14" s="78" t="s">
        <v>331</v>
      </c>
      <c r="O14" s="78" t="s">
        <v>302</v>
      </c>
      <c r="P14" s="78" t="s">
        <v>303</v>
      </c>
      <c r="Q14" s="78">
        <v>97.000575683</v>
      </c>
      <c r="R14" s="78">
        <v>56.911632284</v>
      </c>
      <c r="U14" s="78" t="s">
        <v>312</v>
      </c>
      <c r="V14" s="78" t="s">
        <v>331</v>
      </c>
      <c r="W14" s="78" t="s">
        <v>237</v>
      </c>
      <c r="X14" s="78" t="s">
        <v>238</v>
      </c>
      <c r="Y14" s="78">
        <v>84.197417315</v>
      </c>
      <c r="Z14" s="78">
        <v>91.005896034</v>
      </c>
    </row>
    <row r="15" spans="13:26" ht="16.5" customHeight="1">
      <c r="M15" s="78" t="s">
        <v>312</v>
      </c>
      <c r="N15" s="78" t="s">
        <v>108</v>
      </c>
      <c r="O15" s="78" t="s">
        <v>302</v>
      </c>
      <c r="P15" s="78" t="s">
        <v>303</v>
      </c>
      <c r="Q15" s="78">
        <v>0.8424958286</v>
      </c>
      <c r="R15" s="78">
        <v>1.7584333939</v>
      </c>
      <c r="U15" s="78" t="s">
        <v>312</v>
      </c>
      <c r="V15" s="78" t="s">
        <v>108</v>
      </c>
      <c r="W15" s="78" t="s">
        <v>237</v>
      </c>
      <c r="X15" s="78" t="s">
        <v>238</v>
      </c>
      <c r="Y15" s="78">
        <v>0.7312943492</v>
      </c>
      <c r="Z15" s="78">
        <v>2.8118646436</v>
      </c>
    </row>
    <row r="16" spans="13:26" ht="16.5" customHeight="1">
      <c r="M16" s="78" t="s">
        <v>312</v>
      </c>
      <c r="N16" s="78" t="s">
        <v>242</v>
      </c>
      <c r="O16" s="78" t="s">
        <v>302</v>
      </c>
      <c r="P16" s="78" t="s">
        <v>303</v>
      </c>
      <c r="Q16" s="78">
        <v>3.4251864271</v>
      </c>
      <c r="R16" s="78">
        <v>3.0826800545</v>
      </c>
      <c r="U16" s="78" t="s">
        <v>312</v>
      </c>
      <c r="V16" s="78" t="s">
        <v>242</v>
      </c>
      <c r="W16" s="78" t="s">
        <v>237</v>
      </c>
      <c r="X16" s="78" t="s">
        <v>238</v>
      </c>
      <c r="Y16" s="78">
        <v>2.9730942209</v>
      </c>
      <c r="Z16" s="78">
        <v>4.9294326887</v>
      </c>
    </row>
    <row r="17" spans="13:26" ht="16.5" customHeight="1">
      <c r="M17" s="78" t="s">
        <v>312</v>
      </c>
      <c r="N17" s="78" t="s">
        <v>112</v>
      </c>
      <c r="O17" s="78" t="s">
        <v>302</v>
      </c>
      <c r="P17" s="78" t="s">
        <v>303</v>
      </c>
      <c r="Q17" s="78">
        <v>13.93785975</v>
      </c>
      <c r="R17" s="78">
        <v>0.7834577051</v>
      </c>
      <c r="U17" s="78" t="s">
        <v>312</v>
      </c>
      <c r="V17" s="78" t="s">
        <v>112</v>
      </c>
      <c r="W17" s="78" t="s">
        <v>237</v>
      </c>
      <c r="X17" s="78" t="s">
        <v>238</v>
      </c>
      <c r="Y17" s="78">
        <v>12.098194115</v>
      </c>
      <c r="Z17" s="78">
        <v>1.2528066336</v>
      </c>
    </row>
    <row r="18" spans="13:18" ht="16.5" customHeight="1">
      <c r="M18" s="78" t="s">
        <v>330</v>
      </c>
      <c r="O18" s="78" t="s">
        <v>243</v>
      </c>
      <c r="Q18" s="78">
        <v>0.0526950681</v>
      </c>
      <c r="R18" s="78">
        <v>0.0298429355</v>
      </c>
    </row>
    <row r="19" spans="13:18" ht="16.5" customHeight="1">
      <c r="M19" s="78" t="s">
        <v>332</v>
      </c>
      <c r="O19" s="78" t="s">
        <v>243</v>
      </c>
      <c r="Q19" s="78">
        <v>0.0977741145</v>
      </c>
      <c r="R19" s="78">
        <v>0.0674253253</v>
      </c>
    </row>
    <row r="20" spans="13:18" ht="16.5" customHeight="1">
      <c r="M20" s="78" t="s">
        <v>229</v>
      </c>
      <c r="O20" s="78" t="s">
        <v>243</v>
      </c>
      <c r="Q20" s="78">
        <v>0.1209863449</v>
      </c>
      <c r="R20" s="78">
        <v>0.1211096523</v>
      </c>
    </row>
    <row r="21" spans="13:18" ht="16.5" customHeight="1">
      <c r="M21" s="78" t="s">
        <v>312</v>
      </c>
      <c r="O21" s="78" t="s">
        <v>243</v>
      </c>
      <c r="Q21" s="78">
        <v>0.1300008625</v>
      </c>
      <c r="R21" s="78">
        <v>0.0780714739</v>
      </c>
    </row>
  </sheetData>
  <mergeCells count="5">
    <mergeCell ref="A1:J4"/>
    <mergeCell ref="A6:A7"/>
    <mergeCell ref="B6:D6"/>
    <mergeCell ref="E6:G6"/>
    <mergeCell ref="H6:J6"/>
  </mergeCells>
  <printOptions horizontalCentered="1"/>
  <pageMargins left="0.75" right="0.75" top="1" bottom="1" header="1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mjackson</cp:lastModifiedBy>
  <cp:lastPrinted>2009-01-02T21:58:48Z</cp:lastPrinted>
  <dcterms:created xsi:type="dcterms:W3CDTF">2001-04-17T22:06:11Z</dcterms:created>
  <dcterms:modified xsi:type="dcterms:W3CDTF">2011-04-05T17:07:36Z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-1734972235</vt:i4>
  </property>
  <property fmtid="{D5CDD505-2E9C-101B-9397-08002B2CF9AE}" pid="4" name="_NewReviewCyc">
    <vt:lpwstr/>
  </property>
  <property fmtid="{D5CDD505-2E9C-101B-9397-08002B2CF9AE}" pid="5" name="_EmailSubje">
    <vt:lpwstr>HH 2010</vt:lpwstr>
  </property>
  <property fmtid="{D5CDD505-2E9C-101B-9397-08002B2CF9AE}" pid="6" name="_AuthorEma">
    <vt:lpwstr>John.F.Mazzone@usps.gov</vt:lpwstr>
  </property>
  <property fmtid="{D5CDD505-2E9C-101B-9397-08002B2CF9AE}" pid="7" name="_AuthorEmailDisplayNa">
    <vt:lpwstr>Mazzone, John F - Washington, DC</vt:lpwstr>
  </property>
</Properties>
</file>